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tables/table1.xml" ContentType="application/vnd.openxmlformats-officedocument.spreadsheetml.table+xml"/>
  <Override PartName="/xl/drawings/drawing6.xml" ContentType="application/vnd.openxmlformats-officedocument.drawing+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drawings/drawing7.xml" ContentType="application/vnd.openxmlformats-officedocument.drawing+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1.xml" ContentType="application/vnd.openxmlformats-officedocument.themeOverrid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theme/themeOverride2.xml" ContentType="application/vnd.openxmlformats-officedocument.themeOverrid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theme/themeOverride3.xml" ContentType="application/vnd.openxmlformats-officedocument.themeOverride+xml"/>
  <Override PartName="/xl/drawings/drawing8.xml" ContentType="application/vnd.openxmlformats-officedocument.drawing+xml"/>
  <Override PartName="/xl/tables/table10.xml" ContentType="application/vnd.openxmlformats-officedocument.spreadsheetml.table+xml"/>
  <Override PartName="/xl/tables/table11.xml" ContentType="application/vnd.openxmlformats-officedocument.spreadsheetml.tab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theme/themeOverride4.xml" ContentType="application/vnd.openxmlformats-officedocument.themeOverrid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theme/themeOverride5.xml" ContentType="application/vnd.openxmlformats-officedocument.themeOverrid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theme/themeOverride6.xml" ContentType="application/vnd.openxmlformats-officedocument.themeOverride+xml"/>
  <Override PartName="/xl/drawings/drawing9.xml" ContentType="application/vnd.openxmlformats-officedocument.drawing+xml"/>
  <Override PartName="/xl/tables/table12.xml" ContentType="application/vnd.openxmlformats-officedocument.spreadsheetml.tab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theme/themeOverride7.xml" ContentType="application/vnd.openxmlformats-officedocument.themeOverride+xml"/>
  <Override PartName="/xl/drawings/drawing10.xml" ContentType="application/vnd.openxmlformats-officedocument.drawing+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11.xml" ContentType="application/vnd.openxmlformats-officedocument.drawing+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theme/themeOverride8.xml" ContentType="application/vnd.openxmlformats-officedocument.themeOverrid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theme/themeOverride9.xml" ContentType="application/vnd.openxmlformats-officedocument.themeOverrid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theme/themeOverride10.xml" ContentType="application/vnd.openxmlformats-officedocument.themeOverride+xml"/>
  <Override PartName="/xl/drawings/drawing12.xml" ContentType="application/vnd.openxmlformats-officedocument.drawing+xml"/>
  <Override PartName="/xl/tables/table19.xml" ContentType="application/vnd.openxmlformats-officedocument.spreadsheetml.table+xml"/>
  <Override PartName="/xl/tables/table20.xml" ContentType="application/vnd.openxmlformats-officedocument.spreadsheetml.tab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theme/themeOverride11.xml" ContentType="application/vnd.openxmlformats-officedocument.themeOverrid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theme/themeOverride12.xml" ContentType="application/vnd.openxmlformats-officedocument.themeOverrid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theme/themeOverride13.xml" ContentType="application/vnd.openxmlformats-officedocument.themeOverride+xml"/>
  <Override PartName="/xl/drawings/drawing13.xml" ContentType="application/vnd.openxmlformats-officedocument.drawing+xml"/>
  <Override PartName="/xl/tables/table21.xml" ContentType="application/vnd.openxmlformats-officedocument.spreadsheetml.tab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theme/themeOverride14.xml" ContentType="application/vnd.openxmlformats-officedocument.themeOverrid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theme/themeOverride15.xml" ContentType="application/vnd.openxmlformats-officedocument.themeOverride+xml"/>
  <Override PartName="/xl/drawings/drawing14.xml" ContentType="application/vnd.openxmlformats-officedocument.drawing+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drawings/drawing15.xml" ContentType="application/vnd.openxmlformats-officedocument.drawing+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drawings/drawing16.xml" ContentType="application/vnd.openxmlformats-officedocument.drawing+xml"/>
  <Override PartName="/xl/tables/table28.xml" ContentType="application/vnd.openxmlformats-officedocument.spreadsheetml.table+xml"/>
  <Override PartName="/xl/tables/table29.xml" ContentType="application/vnd.openxmlformats-officedocument.spreadsheetml.table+xml"/>
  <Override PartName="/xl/drawings/drawing17.xml" ContentType="application/vnd.openxmlformats-officedocument.drawing+xml"/>
  <Override PartName="/xl/tables/table30.xml" ContentType="application/vnd.openxmlformats-officedocument.spreadsheetml.table+xml"/>
  <Override PartName="/xl/tables/table31.xml" ContentType="application/vnd.openxmlformats-officedocument.spreadsheetml.tab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theme/themeOverride16.xml" ContentType="application/vnd.openxmlformats-officedocument.themeOverride+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theme/themeOverride17.xml" ContentType="application/vnd.openxmlformats-officedocument.themeOverrid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theme/themeOverride18.xml" ContentType="application/vnd.openxmlformats-officedocument.themeOverride+xml"/>
  <Override PartName="/xl/drawings/drawing18.xml" ContentType="application/vnd.openxmlformats-officedocument.drawing+xml"/>
  <Override PartName="/xl/tables/table32.xml" ContentType="application/vnd.openxmlformats-officedocument.spreadsheetml.table+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theme/themeOverride19.xml" ContentType="application/vnd.openxmlformats-officedocument.themeOverride+xml"/>
  <Override PartName="/xl/drawings/drawing19.xml" ContentType="application/vnd.openxmlformats-officedocument.drawing+xml"/>
  <Override PartName="/xl/tables/table33.xml" ContentType="application/vnd.openxmlformats-officedocument.spreadsheetml.table+xml"/>
  <Override PartName="/xl/tables/table34.xml" ContentType="application/vnd.openxmlformats-officedocument.spreadsheetml.table+xml"/>
  <Override PartName="/xl/drawings/drawing20.xml" ContentType="application/vnd.openxmlformats-officedocument.drawing+xml"/>
  <Override PartName="/xl/tables/table35.xml" ContentType="application/vnd.openxmlformats-officedocument.spreadsheetml.table+xml"/>
  <Override PartName="/xl/tables/table36.xml" ContentType="application/vnd.openxmlformats-officedocument.spreadsheetml.table+xml"/>
  <Override PartName="/xl/drawings/drawing21.xml" ContentType="application/vnd.openxmlformats-officedocument.drawing+xml"/>
  <Override PartName="/xl/tables/table37.xml" ContentType="application/vnd.openxmlformats-officedocument.spreadsheetml.table+xml"/>
  <Override PartName="/xl/tables/table38.xml" ContentType="application/vnd.openxmlformats-officedocument.spreadsheetml.table+xml"/>
  <Override PartName="/xl/drawings/drawing22.xml" ContentType="application/vnd.openxmlformats-officedocument.drawing+xml"/>
  <Override PartName="/xl/tables/table39.xml" ContentType="application/vnd.openxmlformats-officedocument.spreadsheetml.table+xml"/>
  <Override PartName="/xl/drawings/drawing23.xml" ContentType="application/vnd.openxmlformats-officedocument.drawing+xml"/>
  <Override PartName="/xl/tables/table40.xml" ContentType="application/vnd.openxmlformats-officedocument.spreadsheetml.table+xml"/>
  <Override PartName="/xl/tables/table41.xml" ContentType="application/vnd.openxmlformats-officedocument.spreadsheetml.table+xml"/>
  <Override PartName="/xl/drawings/drawing24.xml" ContentType="application/vnd.openxmlformats-officedocument.drawing+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drawings/drawing25.xml" ContentType="application/vnd.openxmlformats-officedocument.drawing+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drawings/drawing26.xml" ContentType="application/vnd.openxmlformats-officedocument.drawing+xml"/>
  <Override PartName="/xl/tables/table48.xml" ContentType="application/vnd.openxmlformats-officedocument.spreadsheetml.table+xml"/>
  <Override PartName="/xl/tables/table49.xml" ContentType="application/vnd.openxmlformats-officedocument.spreadsheetml.table+xml"/>
  <Override PartName="/xl/drawings/drawing27.xml" ContentType="application/vnd.openxmlformats-officedocument.drawing+xml"/>
  <Override PartName="/xl/tables/table50.xml" ContentType="application/vnd.openxmlformats-officedocument.spreadsheetml.table+xml"/>
  <Override PartName="/xl/tables/table51.xml" ContentType="application/vnd.openxmlformats-officedocument.spreadsheetml.table+xml"/>
  <Override PartName="/xl/drawings/drawing28.xml" ContentType="application/vnd.openxmlformats-officedocument.drawing+xml"/>
  <Override PartName="/xl/tables/table52.xml" ContentType="application/vnd.openxmlformats-officedocument.spreadsheetml.table+xml"/>
  <Override PartName="/xl/tables/table53.xml" ContentType="application/vnd.openxmlformats-officedocument.spreadsheetml.table+xml"/>
  <Override PartName="/xl/drawings/drawing29.xml" ContentType="application/vnd.openxmlformats-officedocument.drawing+xml"/>
  <Override PartName="/xl/tables/table54.xml" ContentType="application/vnd.openxmlformats-officedocument.spreadsheetml.table+xml"/>
  <Override PartName="/xl/tables/table55.xml" ContentType="application/vnd.openxmlformats-officedocument.spreadsheetml.table+xml"/>
  <Override PartName="/xl/drawings/drawing30.xml" ContentType="application/vnd.openxmlformats-officedocument.drawing+xml"/>
  <Override PartName="/xl/tables/table56.xml" ContentType="application/vnd.openxmlformats-officedocument.spreadsheetml.table+xml"/>
  <Override PartName="/xl/tables/table57.xml" ContentType="application/vnd.openxmlformats-officedocument.spreadsheetml.table+xml"/>
  <Override PartName="/xl/drawings/drawing31.xml" ContentType="application/vnd.openxmlformats-officedocument.drawing+xml"/>
  <Override PartName="/xl/tables/table58.xml" ContentType="application/vnd.openxmlformats-officedocument.spreadsheetml.table+xml"/>
  <Override PartName="/xl/tables/table59.xml" ContentType="application/vnd.openxmlformats-officedocument.spreadsheetml.table+xml"/>
  <Override PartName="/xl/tables/table60.xml" ContentType="application/vnd.openxmlformats-officedocument.spreadsheetml.table+xml"/>
  <Override PartName="/xl/drawings/drawing32.xml" ContentType="application/vnd.openxmlformats-officedocument.drawing+xml"/>
  <Override PartName="/xl/tables/table61.xml" ContentType="application/vnd.openxmlformats-officedocument.spreadsheetml.table+xml"/>
  <Override PartName="/xl/tables/table62.xml" ContentType="application/vnd.openxmlformats-officedocument.spreadsheetml.table+xml"/>
  <Override PartName="/xl/tables/table63.xml" ContentType="application/vnd.openxmlformats-officedocument.spreadsheetml.table+xml"/>
  <Override PartName="/xl/drawings/drawing33.xml" ContentType="application/vnd.openxmlformats-officedocument.drawing+xml"/>
  <Override PartName="/xl/tables/table64.xml" ContentType="application/vnd.openxmlformats-officedocument.spreadsheetml.table+xml"/>
  <Override PartName="/xl/tables/table65.xml" ContentType="application/vnd.openxmlformats-officedocument.spreadsheetml.table+xml"/>
  <Override PartName="/xl/drawings/drawing34.xml" ContentType="application/vnd.openxmlformats-officedocument.drawing+xml"/>
  <Override PartName="/xl/tables/table66.xml" ContentType="application/vnd.openxmlformats-officedocument.spreadsheetml.table+xml"/>
  <Override PartName="/xl/tables/table67.xml" ContentType="application/vnd.openxmlformats-officedocument.spreadsheetml.table+xml"/>
  <Override PartName="/xl/tables/table68.xml" ContentType="application/vnd.openxmlformats-officedocument.spreadsheetml.table+xml"/>
  <Override PartName="/xl/drawings/drawing35.xml" ContentType="application/vnd.openxmlformats-officedocument.drawing+xml"/>
  <Override PartName="/xl/tables/table69.xml" ContentType="application/vnd.openxmlformats-officedocument.spreadsheetml.table+xml"/>
  <Override PartName="/xl/tables/table70.xml" ContentType="application/vnd.openxmlformats-officedocument.spreadsheetml.table+xml"/>
  <Override PartName="/xl/tables/table71.xml" ContentType="application/vnd.openxmlformats-officedocument.spreadsheetml.table+xml"/>
  <Override PartName="/xl/drawings/drawing36.xml" ContentType="application/vnd.openxmlformats-officedocument.drawing+xml"/>
  <Override PartName="/xl/tables/table72.xml" ContentType="application/vnd.openxmlformats-officedocument.spreadsheetml.table+xml"/>
  <Override PartName="/xl/tables/table73.xml" ContentType="application/vnd.openxmlformats-officedocument.spreadsheetml.table+xml"/>
  <Override PartName="/xl/tables/table74.xml" ContentType="application/vnd.openxmlformats-officedocument.spreadsheetml.table+xml"/>
  <Override PartName="/xl/drawings/drawing37.xml" ContentType="application/vnd.openxmlformats-officedocument.drawing+xml"/>
  <Override PartName="/xl/tables/table75.xml" ContentType="application/vnd.openxmlformats-officedocument.spreadsheetml.table+xml"/>
  <Override PartName="/xl/tables/table76.xml" ContentType="application/vnd.openxmlformats-officedocument.spreadsheetml.table+xml"/>
  <Override PartName="/xl/tables/table77.xml" ContentType="application/vnd.openxmlformats-officedocument.spreadsheetml.table+xml"/>
  <Override PartName="/xl/drawings/drawing38.xml" ContentType="application/vnd.openxmlformats-officedocument.drawing+xml"/>
  <Override PartName="/xl/tables/table78.xml" ContentType="application/vnd.openxmlformats-officedocument.spreadsheetml.table+xml"/>
  <Override PartName="/xl/tables/table79.xml" ContentType="application/vnd.openxmlformats-officedocument.spreadsheetml.table+xml"/>
  <Override PartName="/xl/tables/table80.xml" ContentType="application/vnd.openxmlformats-officedocument.spreadsheetml.table+xml"/>
  <Override PartName="/xl/tables/table81.xml" ContentType="application/vnd.openxmlformats-officedocument.spreadsheetml.table+xml"/>
  <Override PartName="/xl/tables/table82.xml" ContentType="application/vnd.openxmlformats-officedocument.spreadsheetml.table+xml"/>
  <Override PartName="/xl/tables/table83.xml" ContentType="application/vnd.openxmlformats-officedocument.spreadsheetml.table+xml"/>
  <Override PartName="/xl/drawings/drawing39.xml" ContentType="application/vnd.openxmlformats-officedocument.drawing+xml"/>
  <Override PartName="/xl/tables/table84.xml" ContentType="application/vnd.openxmlformats-officedocument.spreadsheetml.table+xml"/>
  <Override PartName="/xl/drawings/drawing40.xml" ContentType="application/vnd.openxmlformats-officedocument.drawing+xml"/>
  <Override PartName="/xl/tables/table85.xml" ContentType="application/vnd.openxmlformats-officedocument.spreadsheetml.table+xml"/>
  <Override PartName="/xl/tables/table86.xml" ContentType="application/vnd.openxmlformats-officedocument.spreadsheetml.table+xml"/>
  <Override PartName="/xl/tables/table87.xml" ContentType="application/vnd.openxmlformats-officedocument.spreadsheetml.table+xml"/>
  <Override PartName="/xl/tables/table88.xml" ContentType="application/vnd.openxmlformats-officedocument.spreadsheetml.table+xml"/>
  <Override PartName="/xl/drawings/drawing41.xml" ContentType="application/vnd.openxmlformats-officedocument.drawing+xml"/>
  <Override PartName="/xl/tables/table89.xml" ContentType="application/vnd.openxmlformats-officedocument.spreadsheetml.table+xml"/>
  <Override PartName="/xl/tables/table90.xml" ContentType="application/vnd.openxmlformats-officedocument.spreadsheetml.table+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theme/themeOverride20.xml" ContentType="application/vnd.openxmlformats-officedocument.themeOverride+xml"/>
  <Override PartName="/xl/drawings/drawing42.xml" ContentType="application/vnd.openxmlformats-officedocument.drawing+xml"/>
  <Override PartName="/xl/tables/table91.xml" ContentType="application/vnd.openxmlformats-officedocument.spreadsheetml.table+xml"/>
  <Override PartName="/xl/tables/table92.xml" ContentType="application/vnd.openxmlformats-officedocument.spreadsheetml.table+xml"/>
  <Override PartName="/xl/tables/table93.xml" ContentType="application/vnd.openxmlformats-officedocument.spreadsheetml.table+xml"/>
  <Override PartName="/xl/drawings/drawing43.xml" ContentType="application/vnd.openxmlformats-officedocument.drawing+xml"/>
  <Override PartName="/xl/tables/table94.xml" ContentType="application/vnd.openxmlformats-officedocument.spreadsheetml.table+xml"/>
  <Override PartName="/xl/tables/table95.xml" ContentType="application/vnd.openxmlformats-officedocument.spreadsheetml.table+xml"/>
  <Override PartName="/xl/tables/table96.xml" ContentType="application/vnd.openxmlformats-officedocument.spreadsheetml.table+xml"/>
  <Override PartName="/xl/drawings/drawing44.xml" ContentType="application/vnd.openxmlformats-officedocument.drawing+xml"/>
  <Override PartName="/xl/tables/table97.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mc:AlternateContent xmlns:mc="http://schemas.openxmlformats.org/markup-compatibility/2006">
    <mc:Choice Requires="x15">
      <x15ac:absPath xmlns:x15ac="http://schemas.microsoft.com/office/spreadsheetml/2010/11/ac" url="I:\Delad\009-Produktionsledning\Dokument\Dokument_2026\26123 Statistik om tandhälsa 2025\"/>
    </mc:Choice>
  </mc:AlternateContent>
  <xr:revisionPtr revIDLastSave="0" documentId="8_{88468895-E3E2-434B-880B-16BA0E8C6790}" xr6:coauthVersionLast="47" xr6:coauthVersionMax="47" xr10:uidLastSave="{00000000-0000-0000-0000-000000000000}"/>
  <bookViews>
    <workbookView xWindow="-120" yWindow="-120" windowWidth="29040" windowHeight="15720" tabRatio="879" xr2:uid="{00000000-000D-0000-FFFF-FFFF00000000}"/>
  </bookViews>
  <sheets>
    <sheet name="Innehållsförteckning" sheetId="21" r:id="rId1"/>
    <sheet name="Mer information" sheetId="8" r:id="rId2"/>
    <sheet name="Om statistiken" sheetId="18" r:id="rId3"/>
    <sheet name="Definitioner och mått" sheetId="22" r:id="rId4"/>
    <sheet name="Ordlista - List of terms" sheetId="10" r:id="rId5"/>
    <sheet name="Kodlista - List of codes" sheetId="23" r:id="rId6"/>
    <sheet name="Tabell 1 A–D" sheetId="12" r:id="rId7"/>
    <sheet name="Tabell 2 A–B" sheetId="24" r:id="rId8"/>
    <sheet name="Tabell 3" sheetId="26" r:id="rId9"/>
    <sheet name="Tabell 4A–C" sheetId="25" r:id="rId10"/>
    <sheet name="Tabell 5 A–C" sheetId="27" r:id="rId11"/>
    <sheet name="Tabell 6 A–B" sheetId="28" r:id="rId12"/>
    <sheet name="Tabell 7" sheetId="29" r:id="rId13"/>
    <sheet name="Tabell 8 A–C" sheetId="30" r:id="rId14"/>
    <sheet name="Tabell 9 A–C" sheetId="31" r:id="rId15"/>
    <sheet name="Tabell 10 A–B" sheetId="32" r:id="rId16"/>
    <sheet name="Tabell 11 A–B" sheetId="33" r:id="rId17"/>
    <sheet name="Tabell 12" sheetId="34" r:id="rId18"/>
    <sheet name="Tabell 13 A–B" sheetId="35" r:id="rId19"/>
    <sheet name="Tabell 14 A–B" sheetId="36" r:id="rId20"/>
    <sheet name="Tabell 15 A–B" sheetId="37" r:id="rId21"/>
    <sheet name="Tabell 16" sheetId="38" r:id="rId22"/>
    <sheet name="Tabell 17 A–B" sheetId="39" r:id="rId23"/>
    <sheet name="Tabell 18 A–C" sheetId="40" r:id="rId24"/>
    <sheet name="Tabell 19 A–C" sheetId="41" r:id="rId25"/>
    <sheet name="Tabell 20 A–B" sheetId="42" r:id="rId26"/>
    <sheet name="Tabell 21 A–B" sheetId="43" r:id="rId27"/>
    <sheet name="Tabell 22 A–B" sheetId="44" r:id="rId28"/>
    <sheet name="Tabell 23 A–B" sheetId="45" r:id="rId29"/>
    <sheet name="Tabell 24 A–B" sheetId="46" r:id="rId30"/>
    <sheet name="Tabell 25 A–C" sheetId="47" r:id="rId31"/>
    <sheet name="Tabell 26 A–C" sheetId="48" r:id="rId32"/>
    <sheet name="Tabell 27 A–B" sheetId="49" r:id="rId33"/>
    <sheet name="Tabell 28 A–C" sheetId="50" r:id="rId34"/>
    <sheet name="Tabell 29 A–C" sheetId="51" r:id="rId35"/>
    <sheet name="Tabell 30 A–C" sheetId="52" r:id="rId36"/>
    <sheet name="Tabell 31 A–C" sheetId="53" r:id="rId37"/>
    <sheet name="Tabell 32 A–C" sheetId="54" r:id="rId38"/>
    <sheet name="Tabell 33" sheetId="56" r:id="rId39"/>
    <sheet name="Tabell 34A–D" sheetId="55" r:id="rId40"/>
    <sheet name="Tabell 35 A–B" sheetId="57" r:id="rId41"/>
    <sheet name="Tabell 36 A–C" sheetId="58" r:id="rId42"/>
    <sheet name="Tabell 37 A–C" sheetId="59" r:id="rId43"/>
    <sheet name="Tabell 38" sheetId="61" r:id="rId44"/>
  </sheets>
  <externalReferences>
    <externalReference r:id="rId45"/>
  </externalReferences>
  <definedNames>
    <definedName name="Antal_substanser" localSheetId="3">#REF!</definedName>
    <definedName name="Antal_substanser" localSheetId="0">#REF!</definedName>
    <definedName name="Antal_substanser" localSheetId="5">#REF!</definedName>
    <definedName name="Antal_substanser" localSheetId="7">#REF!</definedName>
    <definedName name="Antal_substanser" localSheetId="8">#REF!</definedName>
    <definedName name="Antal_substanser" localSheetId="9">#REF!</definedName>
    <definedName name="Antal_substanser" localSheetId="10">#REF!</definedName>
    <definedName name="Antal_substanser" localSheetId="11">#REF!</definedName>
    <definedName name="Antal_substanser" localSheetId="12">#REF!</definedName>
    <definedName name="Antal_substanser">#REF!</definedName>
    <definedName name="Avsikt" localSheetId="3">#REF!</definedName>
    <definedName name="Avsikt" localSheetId="0">#REF!</definedName>
    <definedName name="Avsikt" localSheetId="5">#REF!</definedName>
    <definedName name="Avsikt" localSheetId="7">#REF!</definedName>
    <definedName name="Avsikt" localSheetId="8">#REF!</definedName>
    <definedName name="Avsikt" localSheetId="9">#REF!</definedName>
    <definedName name="Avsikt" localSheetId="10">#REF!</definedName>
    <definedName name="Avsikt" localSheetId="11">#REF!</definedName>
    <definedName name="Avsikt" localSheetId="12">#REF!</definedName>
    <definedName name="Avsikt">#REF!</definedName>
    <definedName name="Figur2_prepp" localSheetId="3">#REF!</definedName>
    <definedName name="Figur2_prepp" localSheetId="0">#REF!</definedName>
    <definedName name="Figur2_prepp" localSheetId="5">#REF!</definedName>
    <definedName name="Figur2_prepp" localSheetId="7">#REF!</definedName>
    <definedName name="Figur2_prepp" localSheetId="8">#REF!</definedName>
    <definedName name="Figur2_prepp" localSheetId="9">#REF!</definedName>
    <definedName name="Figur2_prepp" localSheetId="10">#REF!</definedName>
    <definedName name="Figur2_prepp" localSheetId="11">#REF!</definedName>
    <definedName name="Figur2_prepp" localSheetId="12">#REF!</definedName>
    <definedName name="Figur2_prepp">#REF!</definedName>
    <definedName name="flode2" localSheetId="3">#REF!</definedName>
    <definedName name="flode2" localSheetId="0">#REF!</definedName>
    <definedName name="flode2" localSheetId="5">#REF!</definedName>
    <definedName name="flode2" localSheetId="7">#REF!</definedName>
    <definedName name="flode2" localSheetId="8">#REF!</definedName>
    <definedName name="flode2" localSheetId="9">#REF!</definedName>
    <definedName name="flode2" localSheetId="10">#REF!</definedName>
    <definedName name="flode2" localSheetId="11">#REF!</definedName>
    <definedName name="flode2" localSheetId="12">#REF!</definedName>
    <definedName name="flode2">#REF!</definedName>
    <definedName name="flode3" localSheetId="3">#REF!</definedName>
    <definedName name="flode3" localSheetId="0">#REF!</definedName>
    <definedName name="flode3" localSheetId="5">#REF!</definedName>
    <definedName name="flode3" localSheetId="7">#REF!</definedName>
    <definedName name="flode3" localSheetId="8">#REF!</definedName>
    <definedName name="flode3" localSheetId="9">#REF!</definedName>
    <definedName name="flode3" localSheetId="10">#REF!</definedName>
    <definedName name="flode3" localSheetId="11">#REF!</definedName>
    <definedName name="flode3" localSheetId="12">#REF!</definedName>
    <definedName name="flode3">#REF!</definedName>
    <definedName name="Kombinationer" localSheetId="3">#REF!</definedName>
    <definedName name="Kombinationer" localSheetId="0">#REF!</definedName>
    <definedName name="Kombinationer" localSheetId="5">#REF!</definedName>
    <definedName name="Kombinationer" localSheetId="7">#REF!</definedName>
    <definedName name="Kombinationer" localSheetId="8">#REF!</definedName>
    <definedName name="Kombinationer" localSheetId="9">#REF!</definedName>
    <definedName name="Kombinationer" localSheetId="10">#REF!</definedName>
    <definedName name="Kombinationer" localSheetId="11">#REF!</definedName>
    <definedName name="Kombinationer" localSheetId="12">#REF!</definedName>
    <definedName name="Kombinationer">#REF!</definedName>
    <definedName name="Kopia_2011_tab1" localSheetId="3">#REF!</definedName>
    <definedName name="Kopia_2011_tab1" localSheetId="0">#REF!</definedName>
    <definedName name="Kopia_2011_tab1" localSheetId="5">#REF!</definedName>
    <definedName name="Kopia_2011_tab1" localSheetId="7">#REF!</definedName>
    <definedName name="Kopia_2011_tab1" localSheetId="8">#REF!</definedName>
    <definedName name="Kopia_2011_tab1" localSheetId="9">#REF!</definedName>
    <definedName name="Kopia_2011_tab1" localSheetId="10">#REF!</definedName>
    <definedName name="Kopia_2011_tab1" localSheetId="11">#REF!</definedName>
    <definedName name="Kopia_2011_tab1" localSheetId="12">#REF!</definedName>
    <definedName name="Kopia_2011_tab1">#REF!</definedName>
    <definedName name="Kopia_bilag_tab_2_2011" localSheetId="3">#REF!</definedName>
    <definedName name="Kopia_bilag_tab_2_2011" localSheetId="0">#REF!</definedName>
    <definedName name="Kopia_bilag_tab_2_2011" localSheetId="5">#REF!</definedName>
    <definedName name="Kopia_bilag_tab_2_2011" localSheetId="7">#REF!</definedName>
    <definedName name="Kopia_bilag_tab_2_2011" localSheetId="8">#REF!</definedName>
    <definedName name="Kopia_bilag_tab_2_2011" localSheetId="9">#REF!</definedName>
    <definedName name="Kopia_bilag_tab_2_2011" localSheetId="10">#REF!</definedName>
    <definedName name="Kopia_bilag_tab_2_2011" localSheetId="11">#REF!</definedName>
    <definedName name="Kopia_bilag_tab_2_2011" localSheetId="12">#REF!</definedName>
    <definedName name="Kopia_bilag_tab_2_2011">#REF!</definedName>
    <definedName name="Om_en_eller_flera_substanser" localSheetId="3">#REF!</definedName>
    <definedName name="Om_en_eller_flera_substanser" localSheetId="0">#REF!</definedName>
    <definedName name="Om_en_eller_flera_substanser" localSheetId="5">#REF!</definedName>
    <definedName name="Om_en_eller_flera_substanser" localSheetId="7">#REF!</definedName>
    <definedName name="Om_en_eller_flera_substanser" localSheetId="8">#REF!</definedName>
    <definedName name="Om_en_eller_flera_substanser" localSheetId="9">#REF!</definedName>
    <definedName name="Om_en_eller_flera_substanser" localSheetId="10">#REF!</definedName>
    <definedName name="Om_en_eller_flera_substanser" localSheetId="11">#REF!</definedName>
    <definedName name="Om_en_eller_flera_substanser" localSheetId="12">#REF!</definedName>
    <definedName name="Om_en_eller_flera_substanser">#REF!</definedName>
    <definedName name="Om_en_substans" localSheetId="3">#REF!</definedName>
    <definedName name="Om_en_substans" localSheetId="0">#REF!</definedName>
    <definedName name="Om_en_substans" localSheetId="5">#REF!</definedName>
    <definedName name="Om_en_substans" localSheetId="7">#REF!</definedName>
    <definedName name="Om_en_substans" localSheetId="8">#REF!</definedName>
    <definedName name="Om_en_substans" localSheetId="9">#REF!</definedName>
    <definedName name="Om_en_substans" localSheetId="10">#REF!</definedName>
    <definedName name="Om_en_substans" localSheetId="11">#REF!</definedName>
    <definedName name="Om_en_substans" localSheetId="12">#REF!</definedName>
    <definedName name="Om_en_substans">#REF!</definedName>
    <definedName name="Skadehändelser_med_oklar_avsikt" localSheetId="3">[1]Utbildningsnivå!#REF!</definedName>
    <definedName name="Skadehändelser_med_oklar_avsikt" localSheetId="0">[1]Utbildningsnivå!#REF!</definedName>
    <definedName name="Skadehändelser_med_oklar_avsikt" localSheetId="5">[1]Utbildningsnivå!#REF!</definedName>
    <definedName name="Skadehändelser_med_oklar_avsikt" localSheetId="7">[1]Utbildningsnivå!#REF!</definedName>
    <definedName name="Skadehändelser_med_oklar_avsikt" localSheetId="8">[1]Utbildningsnivå!#REF!</definedName>
    <definedName name="Skadehändelser_med_oklar_avsikt" localSheetId="9">[1]Utbildningsnivå!#REF!</definedName>
    <definedName name="Skadehändelser_med_oklar_avsikt" localSheetId="10">[1]Utbildningsnivå!#REF!</definedName>
    <definedName name="Skadehändelser_med_oklar_avsikt" localSheetId="11">[1]Utbildningsnivå!#REF!</definedName>
    <definedName name="Skadehändelser_med_oklar_avsikt" localSheetId="12">[1]Utbildningsnivå!#REF!</definedName>
    <definedName name="Skadehändelser_med_oklar_avsikt">[1]Utbildningsnivå!#REF!</definedName>
    <definedName name="Skador" localSheetId="3">[1]Utbildningsnivå!#REF!</definedName>
    <definedName name="Skador" localSheetId="0">[1]Utbildningsnivå!#REF!</definedName>
    <definedName name="Skador" localSheetId="5">[1]Utbildningsnivå!#REF!</definedName>
    <definedName name="Skador" localSheetId="7">[1]Utbildningsnivå!#REF!</definedName>
    <definedName name="Skador" localSheetId="8">[1]Utbildningsnivå!#REF!</definedName>
    <definedName name="Skador" localSheetId="9">[1]Utbildningsnivå!#REF!</definedName>
    <definedName name="Skador" localSheetId="10">[1]Utbildningsnivå!#REF!</definedName>
    <definedName name="Skador" localSheetId="11">[1]Utbildningsnivå!#REF!</definedName>
    <definedName name="Skador" localSheetId="12">[1]Utbildningsnivå!#REF!</definedName>
    <definedName name="Skador">[1]Utbildningsnivå!#REF!</definedName>
    <definedName name="Substanser_l__n" localSheetId="3">#REF!</definedName>
    <definedName name="Substanser_l__n" localSheetId="0">#REF!</definedName>
    <definedName name="Substanser_l__n" localSheetId="5">#REF!</definedName>
    <definedName name="Substanser_l__n" localSheetId="7">#REF!</definedName>
    <definedName name="Substanser_l__n" localSheetId="8">#REF!</definedName>
    <definedName name="Substanser_l__n" localSheetId="9">#REF!</definedName>
    <definedName name="Substanser_l__n" localSheetId="10">#REF!</definedName>
    <definedName name="Substanser_l__n" localSheetId="11">#REF!</definedName>
    <definedName name="Substanser_l__n" localSheetId="12">#REF!</definedName>
    <definedName name="Substanser_l__n">#REF!</definedName>
    <definedName name="Tabell" localSheetId="3">#REF!</definedName>
    <definedName name="Tabell" localSheetId="0">#REF!</definedName>
    <definedName name="Tabell" localSheetId="5">#REF!</definedName>
    <definedName name="Tabell" localSheetId="7">#REF!</definedName>
    <definedName name="Tabell" localSheetId="8">#REF!</definedName>
    <definedName name="Tabell" localSheetId="9">#REF!</definedName>
    <definedName name="Tabell" localSheetId="10">#REF!</definedName>
    <definedName name="Tabell" localSheetId="11">#REF!</definedName>
    <definedName name="Tabell" localSheetId="12">#REF!</definedName>
    <definedName name="Tabell">#REF!</definedName>
    <definedName name="vad" localSheetId="3">#REF!</definedName>
    <definedName name="vad" localSheetId="0">#REF!</definedName>
    <definedName name="vad" localSheetId="5">#REF!</definedName>
    <definedName name="vad" localSheetId="7">#REF!</definedName>
    <definedName name="vad" localSheetId="8">#REF!</definedName>
    <definedName name="vad" localSheetId="9">#REF!</definedName>
    <definedName name="vad" localSheetId="10">#REF!</definedName>
    <definedName name="vad" localSheetId="11">#REF!</definedName>
    <definedName name="vad" localSheetId="12">#REF!</definedName>
    <definedName name="vad">#REF!</definedName>
    <definedName name="x" localSheetId="3">#REF!</definedName>
    <definedName name="x" localSheetId="0">#REF!</definedName>
    <definedName name="x" localSheetId="5">#REF!</definedName>
    <definedName name="x" localSheetId="7">#REF!</definedName>
    <definedName name="x" localSheetId="8">#REF!</definedName>
    <definedName name="x" localSheetId="9">#REF!</definedName>
    <definedName name="x" localSheetId="10">#REF!</definedName>
    <definedName name="x" localSheetId="11">#REF!</definedName>
    <definedName name="x" localSheetId="12">#REF!</definedName>
    <definedName name="x">#REF!</definedName>
    <definedName name="xxx" localSheetId="3">#REF!</definedName>
    <definedName name="xxx" localSheetId="0">#REF!</definedName>
    <definedName name="xxx" localSheetId="5">#REF!</definedName>
    <definedName name="xxx" localSheetId="7">#REF!</definedName>
    <definedName name="xxx" localSheetId="8">#REF!</definedName>
    <definedName name="xxx" localSheetId="9">#REF!</definedName>
    <definedName name="xxx" localSheetId="10">#REF!</definedName>
    <definedName name="xxx" localSheetId="11">#REF!</definedName>
    <definedName name="xxx" localSheetId="12">#REF!</definedName>
    <definedName name="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5" i="33" l="1"/>
  <c r="R25" i="27"/>
  <c r="S25" i="27"/>
  <c r="T25" i="27"/>
  <c r="R26" i="27"/>
  <c r="S26" i="27"/>
  <c r="T26" i="27"/>
  <c r="R27" i="27"/>
  <c r="S27" i="27"/>
  <c r="T27" i="27"/>
  <c r="R28" i="27"/>
  <c r="S28" i="27"/>
  <c r="T28" i="27"/>
  <c r="R29" i="27"/>
  <c r="S29" i="27"/>
  <c r="T29" i="27"/>
  <c r="R30" i="27"/>
  <c r="S30" i="27"/>
  <c r="T30" i="27"/>
  <c r="R31" i="27"/>
  <c r="S31" i="27"/>
  <c r="T31" i="27"/>
  <c r="R32" i="27"/>
  <c r="S32" i="27"/>
  <c r="T32" i="27"/>
  <c r="R33" i="27"/>
  <c r="S33" i="27"/>
  <c r="T33" i="27"/>
  <c r="R34" i="27"/>
  <c r="S34" i="27"/>
  <c r="T34" i="27"/>
  <c r="R35" i="27"/>
  <c r="S35" i="27"/>
  <c r="T35" i="27"/>
  <c r="R36" i="27"/>
  <c r="S36" i="27"/>
  <c r="T36" i="27"/>
  <c r="R37" i="27"/>
  <c r="S37" i="27"/>
  <c r="T37" i="27"/>
  <c r="T24" i="27"/>
  <c r="S24" i="27"/>
  <c r="R24" i="27"/>
  <c r="O25" i="27"/>
  <c r="P25" i="27"/>
  <c r="Q25" i="27"/>
  <c r="O26" i="27"/>
  <c r="P26" i="27"/>
  <c r="Q26" i="27"/>
  <c r="O27" i="27"/>
  <c r="P27" i="27"/>
  <c r="Q27" i="27"/>
  <c r="O28" i="27"/>
  <c r="P28" i="27"/>
  <c r="Q28" i="27"/>
  <c r="O29" i="27"/>
  <c r="P29" i="27"/>
  <c r="Q29" i="27"/>
  <c r="O30" i="27"/>
  <c r="P30" i="27"/>
  <c r="Q30" i="27"/>
  <c r="O31" i="27"/>
  <c r="P31" i="27"/>
  <c r="Q31" i="27"/>
  <c r="O32" i="27"/>
  <c r="P32" i="27"/>
  <c r="Q32" i="27"/>
  <c r="O33" i="27"/>
  <c r="P33" i="27"/>
  <c r="Q33" i="27"/>
  <c r="O34" i="27"/>
  <c r="P34" i="27"/>
  <c r="Q34" i="27"/>
  <c r="O35" i="27"/>
  <c r="P35" i="27"/>
  <c r="Q35" i="27"/>
  <c r="O36" i="27"/>
  <c r="P36" i="27"/>
  <c r="Q36" i="27"/>
  <c r="O37" i="27"/>
  <c r="P37" i="27"/>
  <c r="Q37" i="27"/>
  <c r="Q24" i="27"/>
  <c r="P24" i="27"/>
  <c r="O24" i="27"/>
  <c r="L24" i="27"/>
  <c r="L25" i="27"/>
  <c r="M25" i="27"/>
  <c r="N25" i="27"/>
  <c r="L26" i="27"/>
  <c r="M26" i="27"/>
  <c r="N26" i="27"/>
  <c r="L27" i="27"/>
  <c r="M27" i="27"/>
  <c r="N27" i="27"/>
  <c r="L28" i="27"/>
  <c r="M28" i="27"/>
  <c r="N28" i="27"/>
  <c r="L29" i="27"/>
  <c r="M29" i="27"/>
  <c r="N29" i="27"/>
  <c r="L30" i="27"/>
  <c r="M30" i="27"/>
  <c r="N30" i="27"/>
  <c r="L31" i="27"/>
  <c r="M31" i="27"/>
  <c r="N31" i="27"/>
  <c r="L32" i="27"/>
  <c r="M32" i="27"/>
  <c r="N32" i="27"/>
  <c r="L33" i="27"/>
  <c r="M33" i="27"/>
  <c r="N33" i="27"/>
  <c r="L34" i="27"/>
  <c r="M34" i="27"/>
  <c r="N34" i="27"/>
  <c r="L35" i="27"/>
  <c r="M35" i="27"/>
  <c r="N35" i="27"/>
  <c r="L36" i="27"/>
  <c r="M36" i="27"/>
  <c r="N36" i="27"/>
  <c r="L37" i="27"/>
  <c r="M37" i="27"/>
  <c r="N37" i="27"/>
  <c r="N24" i="27"/>
  <c r="M24" i="27"/>
  <c r="H74" i="24"/>
  <c r="H56" i="24"/>
  <c r="I56" i="24"/>
  <c r="J56" i="24"/>
  <c r="H57" i="24"/>
  <c r="I57" i="24"/>
  <c r="J57" i="24"/>
  <c r="H58" i="24"/>
  <c r="I58" i="24"/>
  <c r="J58" i="24"/>
  <c r="H59" i="24"/>
  <c r="I59" i="24"/>
  <c r="J59" i="24"/>
  <c r="H60" i="24"/>
  <c r="I60" i="24"/>
  <c r="J60" i="24"/>
  <c r="H61" i="24"/>
  <c r="I61" i="24"/>
  <c r="J61" i="24"/>
  <c r="H62" i="24"/>
  <c r="I62" i="24"/>
  <c r="J62" i="24"/>
  <c r="H63" i="24"/>
  <c r="I63" i="24"/>
  <c r="J63" i="24"/>
  <c r="H64" i="24"/>
  <c r="I64" i="24"/>
  <c r="J64" i="24"/>
  <c r="H65" i="24"/>
  <c r="I65" i="24"/>
  <c r="J65" i="24"/>
  <c r="H66" i="24"/>
  <c r="I66" i="24"/>
  <c r="J66" i="24"/>
  <c r="H67" i="24"/>
  <c r="I67" i="24"/>
  <c r="J67" i="24"/>
  <c r="H68" i="24"/>
  <c r="I68" i="24"/>
  <c r="J68" i="24"/>
  <c r="H69" i="24"/>
  <c r="I69" i="24"/>
  <c r="J69" i="24"/>
  <c r="H70" i="24"/>
  <c r="I70" i="24"/>
  <c r="J70" i="24"/>
  <c r="H71" i="24"/>
  <c r="I71" i="24"/>
  <c r="J71" i="24"/>
  <c r="H72" i="24"/>
  <c r="I72" i="24"/>
  <c r="J72" i="24"/>
  <c r="H73" i="24"/>
  <c r="I73" i="24"/>
  <c r="J73" i="24"/>
  <c r="I74" i="24"/>
  <c r="J74" i="24"/>
  <c r="H75" i="24"/>
  <c r="I75" i="24"/>
  <c r="J75" i="24"/>
  <c r="H76" i="24"/>
  <c r="I76" i="24"/>
  <c r="J76" i="24"/>
  <c r="J55" i="24"/>
  <c r="I55" i="24"/>
  <c r="H55" i="24"/>
  <c r="E56" i="24"/>
  <c r="F56" i="24"/>
  <c r="G56" i="24"/>
  <c r="E57" i="24"/>
  <c r="F57" i="24"/>
  <c r="G57" i="24"/>
  <c r="E58" i="24"/>
  <c r="F58" i="24"/>
  <c r="G58" i="24"/>
  <c r="E59" i="24"/>
  <c r="F59" i="24"/>
  <c r="G59" i="24"/>
  <c r="E60" i="24"/>
  <c r="F60" i="24"/>
  <c r="G60" i="24"/>
  <c r="E61" i="24"/>
  <c r="F61" i="24"/>
  <c r="G61" i="24"/>
  <c r="E62" i="24"/>
  <c r="F62" i="24"/>
  <c r="G62" i="24"/>
  <c r="E63" i="24"/>
  <c r="F63" i="24"/>
  <c r="G63" i="24"/>
  <c r="E64" i="24"/>
  <c r="F64" i="24"/>
  <c r="G64" i="24"/>
  <c r="E65" i="24"/>
  <c r="F65" i="24"/>
  <c r="G65" i="24"/>
  <c r="E66" i="24"/>
  <c r="F66" i="24"/>
  <c r="G66" i="24"/>
  <c r="E67" i="24"/>
  <c r="F67" i="24"/>
  <c r="G67" i="24"/>
  <c r="E68" i="24"/>
  <c r="F68" i="24"/>
  <c r="G68" i="24"/>
  <c r="E69" i="24"/>
  <c r="F69" i="24"/>
  <c r="G69" i="24"/>
  <c r="E70" i="24"/>
  <c r="F70" i="24"/>
  <c r="G70" i="24"/>
  <c r="E71" i="24"/>
  <c r="F71" i="24"/>
  <c r="G71" i="24"/>
  <c r="E72" i="24"/>
  <c r="F72" i="24"/>
  <c r="G72" i="24"/>
  <c r="E73" i="24"/>
  <c r="F73" i="24"/>
  <c r="G73" i="24"/>
  <c r="E74" i="24"/>
  <c r="F74" i="24"/>
  <c r="G74" i="24"/>
  <c r="E75" i="24"/>
  <c r="F75" i="24"/>
  <c r="G75" i="24"/>
  <c r="E76" i="24"/>
  <c r="F76" i="24"/>
  <c r="G76" i="24"/>
  <c r="G55" i="24"/>
  <c r="F55" i="24"/>
  <c r="E55" i="24"/>
  <c r="B56" i="24"/>
  <c r="C56" i="24"/>
  <c r="D56" i="24"/>
  <c r="B57" i="24"/>
  <c r="C57" i="24"/>
  <c r="D57" i="24"/>
  <c r="B58" i="24"/>
  <c r="C58" i="24"/>
  <c r="D58" i="24"/>
  <c r="B59" i="24"/>
  <c r="C59" i="24"/>
  <c r="D59" i="24"/>
  <c r="B60" i="24"/>
  <c r="C60" i="24"/>
  <c r="D60" i="24"/>
  <c r="B61" i="24"/>
  <c r="C61" i="24"/>
  <c r="D61" i="24"/>
  <c r="B62" i="24"/>
  <c r="C62" i="24"/>
  <c r="D62" i="24"/>
  <c r="B63" i="24"/>
  <c r="C63" i="24"/>
  <c r="D63" i="24"/>
  <c r="B64" i="24"/>
  <c r="C64" i="24"/>
  <c r="D64" i="24"/>
  <c r="B65" i="24"/>
  <c r="C65" i="24"/>
  <c r="D65" i="24"/>
  <c r="B66" i="24"/>
  <c r="C66" i="24"/>
  <c r="D66" i="24"/>
  <c r="B67" i="24"/>
  <c r="C67" i="24"/>
  <c r="D67" i="24"/>
  <c r="B68" i="24"/>
  <c r="C68" i="24"/>
  <c r="D68" i="24"/>
  <c r="B69" i="24"/>
  <c r="C69" i="24"/>
  <c r="D69" i="24"/>
  <c r="B70" i="24"/>
  <c r="C70" i="24"/>
  <c r="D70" i="24"/>
  <c r="B71" i="24"/>
  <c r="C71" i="24"/>
  <c r="D71" i="24"/>
  <c r="B72" i="24"/>
  <c r="C72" i="24"/>
  <c r="D72" i="24"/>
  <c r="B73" i="24"/>
  <c r="C73" i="24"/>
  <c r="D73" i="24"/>
  <c r="B74" i="24"/>
  <c r="C74" i="24"/>
  <c r="D74" i="24"/>
  <c r="B75" i="24"/>
  <c r="C75" i="24"/>
  <c r="D75" i="24"/>
  <c r="B76" i="24"/>
  <c r="C76" i="24"/>
  <c r="D76" i="24"/>
  <c r="D55" i="24"/>
  <c r="C55" i="24"/>
  <c r="B55" i="24"/>
  <c r="T25" i="12"/>
  <c r="U25" i="12"/>
  <c r="V25" i="12"/>
  <c r="T26" i="12"/>
  <c r="U26" i="12"/>
  <c r="V26" i="12"/>
  <c r="T27" i="12"/>
  <c r="U27" i="12"/>
  <c r="V27" i="12"/>
  <c r="T28" i="12"/>
  <c r="U28" i="12"/>
  <c r="V28" i="12"/>
  <c r="T29" i="12"/>
  <c r="U29" i="12"/>
  <c r="V29" i="12"/>
  <c r="T30" i="12"/>
  <c r="U30" i="12"/>
  <c r="V30" i="12"/>
  <c r="T31" i="12"/>
  <c r="U31" i="12"/>
  <c r="V31" i="12"/>
  <c r="T32" i="12"/>
  <c r="U32" i="12"/>
  <c r="V32" i="12"/>
  <c r="T33" i="12"/>
  <c r="U33" i="12"/>
  <c r="V33" i="12"/>
  <c r="T34" i="12"/>
  <c r="U34" i="12"/>
  <c r="V34" i="12"/>
  <c r="T35" i="12"/>
  <c r="U35" i="12"/>
  <c r="V35" i="12"/>
  <c r="T36" i="12"/>
  <c r="U36" i="12"/>
  <c r="V36" i="12"/>
  <c r="T37" i="12"/>
  <c r="U37" i="12"/>
  <c r="V37" i="12"/>
  <c r="V24" i="12"/>
  <c r="U24" i="12"/>
  <c r="T24" i="12"/>
  <c r="R37" i="12"/>
  <c r="P25" i="12"/>
  <c r="Q25" i="12"/>
  <c r="R25" i="12"/>
  <c r="P26" i="12"/>
  <c r="Q26" i="12"/>
  <c r="R26" i="12"/>
  <c r="P27" i="12"/>
  <c r="Q27" i="12"/>
  <c r="R27" i="12"/>
  <c r="P28" i="12"/>
  <c r="Q28" i="12"/>
  <c r="R28" i="12"/>
  <c r="P29" i="12"/>
  <c r="Q29" i="12"/>
  <c r="R29" i="12"/>
  <c r="P30" i="12"/>
  <c r="Q30" i="12"/>
  <c r="R30" i="12"/>
  <c r="P31" i="12"/>
  <c r="Q31" i="12"/>
  <c r="R31" i="12"/>
  <c r="P32" i="12"/>
  <c r="Q32" i="12"/>
  <c r="R32" i="12"/>
  <c r="P33" i="12"/>
  <c r="Q33" i="12"/>
  <c r="R33" i="12"/>
  <c r="P34" i="12"/>
  <c r="Q34" i="12"/>
  <c r="R34" i="12"/>
  <c r="P35" i="12"/>
  <c r="Q35" i="12"/>
  <c r="R35" i="12"/>
  <c r="P36" i="12"/>
  <c r="Q36" i="12"/>
  <c r="R36" i="12"/>
  <c r="P37" i="12"/>
  <c r="Q37" i="12"/>
  <c r="R24" i="12"/>
  <c r="Q24" i="12"/>
  <c r="P24" i="12"/>
  <c r="M25" i="12"/>
  <c r="N25" i="12"/>
  <c r="M26" i="12"/>
  <c r="N26" i="12"/>
  <c r="M27" i="12"/>
  <c r="N27" i="12"/>
  <c r="M28" i="12"/>
  <c r="N28" i="12"/>
  <c r="M29" i="12"/>
  <c r="N29" i="12"/>
  <c r="M30" i="12"/>
  <c r="N30" i="12"/>
  <c r="M31" i="12"/>
  <c r="N31" i="12"/>
  <c r="M32" i="12"/>
  <c r="N32" i="12"/>
  <c r="M33" i="12"/>
  <c r="N33" i="12"/>
  <c r="M34" i="12"/>
  <c r="N34" i="12"/>
  <c r="M35" i="12"/>
  <c r="N35" i="12"/>
  <c r="M36" i="12"/>
  <c r="N36" i="12"/>
  <c r="M37" i="12"/>
  <c r="N37" i="12"/>
  <c r="N24" i="12"/>
  <c r="M24" i="12"/>
  <c r="L25" i="12"/>
  <c r="L26" i="12"/>
  <c r="L27" i="12"/>
  <c r="L28" i="12"/>
  <c r="L29" i="12"/>
  <c r="L30" i="12"/>
  <c r="L31" i="12"/>
  <c r="L32" i="12"/>
  <c r="L33" i="12"/>
  <c r="L34" i="12"/>
  <c r="L35" i="12"/>
  <c r="L36" i="12"/>
  <c r="L37" i="12"/>
  <c r="L24" i="12"/>
  <c r="C12" i="34"/>
  <c r="C13" i="34"/>
  <c r="C14" i="34"/>
  <c r="C11" i="34"/>
  <c r="B12" i="34"/>
  <c r="B13" i="34"/>
  <c r="B14" i="34"/>
  <c r="B11" i="34"/>
  <c r="B56" i="33"/>
  <c r="B57" i="33"/>
  <c r="B58" i="33"/>
  <c r="B59" i="33"/>
  <c r="B60" i="33"/>
  <c r="B61" i="33"/>
  <c r="B62" i="33"/>
  <c r="B63" i="33"/>
  <c r="B64" i="33"/>
  <c r="B65" i="33"/>
  <c r="B66" i="33"/>
  <c r="B67" i="33"/>
  <c r="B68" i="33"/>
  <c r="B69" i="33"/>
  <c r="B70" i="33"/>
  <c r="B71" i="33"/>
  <c r="B72" i="33"/>
  <c r="B73" i="33"/>
  <c r="B74" i="33"/>
  <c r="B75" i="33"/>
  <c r="B76" i="33"/>
  <c r="J76" i="33"/>
  <c r="I76" i="33"/>
  <c r="H76" i="33"/>
  <c r="G76" i="33"/>
  <c r="F76" i="33"/>
  <c r="E76" i="33"/>
  <c r="D76" i="33"/>
  <c r="C76" i="33"/>
  <c r="J75" i="33"/>
  <c r="I75" i="33"/>
  <c r="H75" i="33"/>
  <c r="G75" i="33"/>
  <c r="F75" i="33"/>
  <c r="E75" i="33"/>
  <c r="D75" i="33"/>
  <c r="C75" i="33"/>
  <c r="J74" i="33"/>
  <c r="I74" i="33"/>
  <c r="H74" i="33"/>
  <c r="G74" i="33"/>
  <c r="F74" i="33"/>
  <c r="E74" i="33"/>
  <c r="D74" i="33"/>
  <c r="C74" i="33"/>
  <c r="J73" i="33"/>
  <c r="I73" i="33"/>
  <c r="H73" i="33"/>
  <c r="G73" i="33"/>
  <c r="F73" i="33"/>
  <c r="E73" i="33"/>
  <c r="D73" i="33"/>
  <c r="C73" i="33"/>
  <c r="J72" i="33"/>
  <c r="I72" i="33"/>
  <c r="H72" i="33"/>
  <c r="G72" i="33"/>
  <c r="F72" i="33"/>
  <c r="E72" i="33"/>
  <c r="D72" i="33"/>
  <c r="C72" i="33"/>
  <c r="J71" i="33"/>
  <c r="I71" i="33"/>
  <c r="H71" i="33"/>
  <c r="G71" i="33"/>
  <c r="F71" i="33"/>
  <c r="E71" i="33"/>
  <c r="D71" i="33"/>
  <c r="C71" i="33"/>
  <c r="J70" i="33"/>
  <c r="I70" i="33"/>
  <c r="H70" i="33"/>
  <c r="G70" i="33"/>
  <c r="F70" i="33"/>
  <c r="E70" i="33"/>
  <c r="D70" i="33"/>
  <c r="C70" i="33"/>
  <c r="J69" i="33"/>
  <c r="I69" i="33"/>
  <c r="H69" i="33"/>
  <c r="G69" i="33"/>
  <c r="F69" i="33"/>
  <c r="E69" i="33"/>
  <c r="D69" i="33"/>
  <c r="C69" i="33"/>
  <c r="J68" i="33"/>
  <c r="I68" i="33"/>
  <c r="H68" i="33"/>
  <c r="G68" i="33"/>
  <c r="F68" i="33"/>
  <c r="E68" i="33"/>
  <c r="D68" i="33"/>
  <c r="C68" i="33"/>
  <c r="J67" i="33"/>
  <c r="I67" i="33"/>
  <c r="H67" i="33"/>
  <c r="G67" i="33"/>
  <c r="F67" i="33"/>
  <c r="E67" i="33"/>
  <c r="D67" i="33"/>
  <c r="C67" i="33"/>
  <c r="J66" i="33"/>
  <c r="I66" i="33"/>
  <c r="H66" i="33"/>
  <c r="G66" i="33"/>
  <c r="F66" i="33"/>
  <c r="E66" i="33"/>
  <c r="D66" i="33"/>
  <c r="C66" i="33"/>
  <c r="J65" i="33"/>
  <c r="I65" i="33"/>
  <c r="H65" i="33"/>
  <c r="G65" i="33"/>
  <c r="F65" i="33"/>
  <c r="E65" i="33"/>
  <c r="D65" i="33"/>
  <c r="C65" i="33"/>
  <c r="J64" i="33"/>
  <c r="I64" i="33"/>
  <c r="H64" i="33"/>
  <c r="G64" i="33"/>
  <c r="F64" i="33"/>
  <c r="E64" i="33"/>
  <c r="D64" i="33"/>
  <c r="C64" i="33"/>
  <c r="J63" i="33"/>
  <c r="I63" i="33"/>
  <c r="H63" i="33"/>
  <c r="G63" i="33"/>
  <c r="F63" i="33"/>
  <c r="E63" i="33"/>
  <c r="D63" i="33"/>
  <c r="C63" i="33"/>
  <c r="J62" i="33"/>
  <c r="I62" i="33"/>
  <c r="H62" i="33"/>
  <c r="G62" i="33"/>
  <c r="F62" i="33"/>
  <c r="E62" i="33"/>
  <c r="D62" i="33"/>
  <c r="C62" i="33"/>
  <c r="J61" i="33"/>
  <c r="I61" i="33"/>
  <c r="H61" i="33"/>
  <c r="G61" i="33"/>
  <c r="F61" i="33"/>
  <c r="E61" i="33"/>
  <c r="D61" i="33"/>
  <c r="C61" i="33"/>
  <c r="J60" i="33"/>
  <c r="I60" i="33"/>
  <c r="H60" i="33"/>
  <c r="G60" i="33"/>
  <c r="F60" i="33"/>
  <c r="E60" i="33"/>
  <c r="D60" i="33"/>
  <c r="C60" i="33"/>
  <c r="J59" i="33"/>
  <c r="I59" i="33"/>
  <c r="H59" i="33"/>
  <c r="G59" i="33"/>
  <c r="F59" i="33"/>
  <c r="E59" i="33"/>
  <c r="D59" i="33"/>
  <c r="C59" i="33"/>
  <c r="J58" i="33"/>
  <c r="I58" i="33"/>
  <c r="H58" i="33"/>
  <c r="G58" i="33"/>
  <c r="F58" i="33"/>
  <c r="E58" i="33"/>
  <c r="D58" i="33"/>
  <c r="C58" i="33"/>
  <c r="J57" i="33"/>
  <c r="I57" i="33"/>
  <c r="H57" i="33"/>
  <c r="G57" i="33"/>
  <c r="F57" i="33"/>
  <c r="E57" i="33"/>
  <c r="D57" i="33"/>
  <c r="C57" i="33"/>
  <c r="J56" i="33"/>
  <c r="I56" i="33"/>
  <c r="H56" i="33"/>
  <c r="G56" i="33"/>
  <c r="F56" i="33"/>
  <c r="E56" i="33"/>
  <c r="D56" i="33"/>
  <c r="C56" i="33"/>
  <c r="J55" i="33"/>
  <c r="I55" i="33"/>
  <c r="H55" i="33"/>
  <c r="F55" i="33"/>
  <c r="E55" i="33"/>
  <c r="D55" i="33"/>
  <c r="C55" i="33"/>
  <c r="B55" i="33"/>
  <c r="F12" i="29"/>
  <c r="F13" i="29"/>
  <c r="F14" i="29"/>
  <c r="F11" i="29"/>
  <c r="E12" i="29"/>
  <c r="E13" i="29"/>
  <c r="E14" i="29"/>
  <c r="E11" i="29"/>
  <c r="D12" i="29"/>
  <c r="D13" i="29"/>
  <c r="D14" i="29"/>
  <c r="D11" i="29"/>
  <c r="C12" i="29"/>
  <c r="C13" i="29"/>
  <c r="C14" i="29"/>
  <c r="C11" i="29"/>
  <c r="B12" i="29"/>
  <c r="B13" i="29"/>
  <c r="B14" i="29"/>
  <c r="B11" i="29"/>
  <c r="J56" i="28"/>
  <c r="K56" i="28"/>
  <c r="L56" i="28"/>
  <c r="J57" i="28"/>
  <c r="K57" i="28"/>
  <c r="L57" i="28"/>
  <c r="J58" i="28"/>
  <c r="K58" i="28"/>
  <c r="L58" i="28"/>
  <c r="J59" i="28"/>
  <c r="K59" i="28"/>
  <c r="L59" i="28"/>
  <c r="J60" i="28"/>
  <c r="K60" i="28"/>
  <c r="L60" i="28"/>
  <c r="J61" i="28"/>
  <c r="K61" i="28"/>
  <c r="L61" i="28"/>
  <c r="J62" i="28"/>
  <c r="K62" i="28"/>
  <c r="L62" i="28"/>
  <c r="J63" i="28"/>
  <c r="K63" i="28"/>
  <c r="L63" i="28"/>
  <c r="J64" i="28"/>
  <c r="K64" i="28"/>
  <c r="L64" i="28"/>
  <c r="J65" i="28"/>
  <c r="K65" i="28"/>
  <c r="L65" i="28"/>
  <c r="J66" i="28"/>
  <c r="K66" i="28"/>
  <c r="L66" i="28"/>
  <c r="J67" i="28"/>
  <c r="K67" i="28"/>
  <c r="L67" i="28"/>
  <c r="J68" i="28"/>
  <c r="K68" i="28"/>
  <c r="L68" i="28"/>
  <c r="J69" i="28"/>
  <c r="K69" i="28"/>
  <c r="L69" i="28"/>
  <c r="J70" i="28"/>
  <c r="K70" i="28"/>
  <c r="L70" i="28"/>
  <c r="J71" i="28"/>
  <c r="K71" i="28"/>
  <c r="L71" i="28"/>
  <c r="J72" i="28"/>
  <c r="K72" i="28"/>
  <c r="L72" i="28"/>
  <c r="J73" i="28"/>
  <c r="K73" i="28"/>
  <c r="L73" i="28"/>
  <c r="J74" i="28"/>
  <c r="K74" i="28"/>
  <c r="L74" i="28"/>
  <c r="J75" i="28"/>
  <c r="K75" i="28"/>
  <c r="L75" i="28"/>
  <c r="J76" i="28"/>
  <c r="K76" i="28"/>
  <c r="L76" i="28"/>
  <c r="L55" i="28"/>
  <c r="K55" i="28"/>
  <c r="J55" i="28"/>
  <c r="F56" i="28"/>
  <c r="G56" i="28"/>
  <c r="H56" i="28"/>
  <c r="F57" i="28"/>
  <c r="G57" i="28"/>
  <c r="H57" i="28"/>
  <c r="F58" i="28"/>
  <c r="G58" i="28"/>
  <c r="H58" i="28"/>
  <c r="F59" i="28"/>
  <c r="G59" i="28"/>
  <c r="H59" i="28"/>
  <c r="F60" i="28"/>
  <c r="G60" i="28"/>
  <c r="H60" i="28"/>
  <c r="F61" i="28"/>
  <c r="G61" i="28"/>
  <c r="H61" i="28"/>
  <c r="F62" i="28"/>
  <c r="G62" i="28"/>
  <c r="H62" i="28"/>
  <c r="F63" i="28"/>
  <c r="G63" i="28"/>
  <c r="H63" i="28"/>
  <c r="F64" i="28"/>
  <c r="G64" i="28"/>
  <c r="H64" i="28"/>
  <c r="F65" i="28"/>
  <c r="G65" i="28"/>
  <c r="H65" i="28"/>
  <c r="F66" i="28"/>
  <c r="G66" i="28"/>
  <c r="H66" i="28"/>
  <c r="F67" i="28"/>
  <c r="G67" i="28"/>
  <c r="H67" i="28"/>
  <c r="F68" i="28"/>
  <c r="G68" i="28"/>
  <c r="H68" i="28"/>
  <c r="F69" i="28"/>
  <c r="G69" i="28"/>
  <c r="H69" i="28"/>
  <c r="F70" i="28"/>
  <c r="G70" i="28"/>
  <c r="H70" i="28"/>
  <c r="F71" i="28"/>
  <c r="G71" i="28"/>
  <c r="H71" i="28"/>
  <c r="F72" i="28"/>
  <c r="G72" i="28"/>
  <c r="H72" i="28"/>
  <c r="F73" i="28"/>
  <c r="G73" i="28"/>
  <c r="H73" i="28"/>
  <c r="F74" i="28"/>
  <c r="G74" i="28"/>
  <c r="H74" i="28"/>
  <c r="F75" i="28"/>
  <c r="G75" i="28"/>
  <c r="H75" i="28"/>
  <c r="F76" i="28"/>
  <c r="G76" i="28"/>
  <c r="H76" i="28"/>
  <c r="H55" i="28"/>
  <c r="G55" i="28"/>
  <c r="F55" i="28"/>
  <c r="B56" i="28"/>
  <c r="C56" i="28"/>
  <c r="D56" i="28"/>
  <c r="B57" i="28"/>
  <c r="C57" i="28"/>
  <c r="D57" i="28"/>
  <c r="B58" i="28"/>
  <c r="C58" i="28"/>
  <c r="D58" i="28"/>
  <c r="B59" i="28"/>
  <c r="C59" i="28"/>
  <c r="D59" i="28"/>
  <c r="B60" i="28"/>
  <c r="C60" i="28"/>
  <c r="D60" i="28"/>
  <c r="B61" i="28"/>
  <c r="C61" i="28"/>
  <c r="D61" i="28"/>
  <c r="B62" i="28"/>
  <c r="C62" i="28"/>
  <c r="D62" i="28"/>
  <c r="B63" i="28"/>
  <c r="C63" i="28"/>
  <c r="D63" i="28"/>
  <c r="B64" i="28"/>
  <c r="C64" i="28"/>
  <c r="D64" i="28"/>
  <c r="B65" i="28"/>
  <c r="C65" i="28"/>
  <c r="D65" i="28"/>
  <c r="B66" i="28"/>
  <c r="C66" i="28"/>
  <c r="D66" i="28"/>
  <c r="B67" i="28"/>
  <c r="C67" i="28"/>
  <c r="D67" i="28"/>
  <c r="B68" i="28"/>
  <c r="C68" i="28"/>
  <c r="D68" i="28"/>
  <c r="B69" i="28"/>
  <c r="C69" i="28"/>
  <c r="D69" i="28"/>
  <c r="B70" i="28"/>
  <c r="C70" i="28"/>
  <c r="D70" i="28"/>
  <c r="B71" i="28"/>
  <c r="C71" i="28"/>
  <c r="D71" i="28"/>
  <c r="B72" i="28"/>
  <c r="C72" i="28"/>
  <c r="D72" i="28"/>
  <c r="B73" i="28"/>
  <c r="C73" i="28"/>
  <c r="D73" i="28"/>
  <c r="B74" i="28"/>
  <c r="C74" i="28"/>
  <c r="D74" i="28"/>
  <c r="B75" i="28"/>
  <c r="C75" i="28"/>
  <c r="D75" i="28"/>
  <c r="B76" i="28"/>
  <c r="C76" i="28"/>
  <c r="D76" i="28"/>
  <c r="D55" i="28"/>
  <c r="C55" i="28"/>
  <c r="B55" i="28"/>
  <c r="C12" i="26"/>
  <c r="C13" i="26"/>
  <c r="C14" i="26"/>
  <c r="C11" i="26"/>
  <c r="B12" i="26"/>
  <c r="B13" i="26"/>
  <c r="B14" i="26"/>
  <c r="B11" i="26"/>
</calcChain>
</file>

<file path=xl/sharedStrings.xml><?xml version="1.0" encoding="utf-8"?>
<sst xmlns="http://schemas.openxmlformats.org/spreadsheetml/2006/main" count="7469" uniqueCount="1184">
  <si>
    <t>Artikelnummer</t>
  </si>
  <si>
    <t>Publiceringsdatum</t>
  </si>
  <si>
    <t>Denna publikation skyddas av upphovsrättslagen. Vid citat ska källan uppges.</t>
  </si>
  <si>
    <t>Observera att beteckningen eller logotyperna inte får användas vid vidarebearbetningar av statistiken.</t>
  </si>
  <si>
    <t>Faktablad om statistiken</t>
  </si>
  <si>
    <t>Namn</t>
  </si>
  <si>
    <t>Telefon</t>
  </si>
  <si>
    <t>e-post</t>
  </si>
  <si>
    <t>Innehållsförteckning</t>
  </si>
  <si>
    <t>Mer information</t>
  </si>
  <si>
    <t>Ordlista</t>
  </si>
  <si>
    <t>List of Terms</t>
  </si>
  <si>
    <t>Kontaktperson statistikfrågor</t>
  </si>
  <si>
    <t>Kontaktperson sakfrågor</t>
  </si>
  <si>
    <t>Länk</t>
  </si>
  <si>
    <t>Länk (Engelsk)</t>
  </si>
  <si>
    <t>Kvalitet och bortfall</t>
  </si>
  <si>
    <t xml:space="preserve">Se mer om riksnormen på Socialstyrelsens webbplats: </t>
  </si>
  <si>
    <t>https://www.socialstyrelsen.se/kunskapsstod-och-regler/omraden/ekonomiskt-bistand/riksnormen/</t>
  </si>
  <si>
    <t>ISSN</t>
  </si>
  <si>
    <t>Om statistiken</t>
  </si>
  <si>
    <t>Definitioner och mått</t>
  </si>
  <si>
    <t>Den här sidan ger information om vilken publicering det är, samt kontaktuppgifter till ansvariga för publiceringen. Sidan innehåller även en knapp med en hyperlänk som tar dig tillbaka till innehållsförteckningen.</t>
  </si>
  <si>
    <t>Table of contents</t>
  </si>
  <si>
    <t>More information</t>
  </si>
  <si>
    <t>About the statistics</t>
  </si>
  <si>
    <t>Definitions</t>
  </si>
  <si>
    <t>Kodlista</t>
  </si>
  <si>
    <t>List of Codes</t>
  </si>
  <si>
    <t>Tabell 1 A–D</t>
  </si>
  <si>
    <t>Antal och andel personer, 24 år och äldre, som besökt tandvården minst en gång det senaste året, de två senaste åren eller de tre senaste åren, efter ålder</t>
  </si>
  <si>
    <t>Number and percentage of the population, aged 24 and older, that has visited a dental clinic at least once during the last year, the last two years or the last three years, by age</t>
  </si>
  <si>
    <t>Tabell 2 A–B</t>
  </si>
  <si>
    <t>Antal och andel personer, 24 år och äldre, som besökt tandvården minst en gång det senaste året, de två senaste åren eller de tre senaste åren, efter län</t>
  </si>
  <si>
    <t>Number and percentage of the population, aged 24 and older, that has visited a dental clinic at least once during the last year, the last two years or the last three years, by county</t>
  </si>
  <si>
    <t>Tabell 3</t>
  </si>
  <si>
    <t>Andel av befolkningen, 35–79 år, som besökt tandvården minst en gång det senaste året, de två senaste åren eller de tre senaste åren, efter utbildningsnivå. Åldersstandardiserade andelar</t>
  </si>
  <si>
    <t>Percentage of the population, aged 35-79, that has visited a dental clinic at least once during the last year, the last two years or the last three years, by level of education. Age-standardised rates</t>
  </si>
  <si>
    <t>Tabell 4 A–C</t>
  </si>
  <si>
    <t>Tabell 5 A–C</t>
  </si>
  <si>
    <t>Antal och andel personer, 24 år och äldre, som genomgått en basundersökning minst en gång det senaste året, de två senaste åren eller de tre senaste åren, efter ålder</t>
  </si>
  <si>
    <t>Number and percentage of the population, aged 24 and older, that has had a regular examination at least once during the last year, the last two years or the last three years, by age</t>
  </si>
  <si>
    <t>Tabell 6 A–B</t>
  </si>
  <si>
    <t>Antal och andel personer, 24 år och äldre, som genomgått en basundersökning minst en gång det senaste året, de två senaste åren eller de tre senaste åren, efter län</t>
  </si>
  <si>
    <t>Number and percentage of the population, aged 24 and older, that has had a regular examination at least once during the last year, the last two years or the last three years, by county</t>
  </si>
  <si>
    <t>Tabell 7</t>
  </si>
  <si>
    <t>Andel av befolkningen, 35–79 år, som genomgått en basundersökning minst en gång det senaste året, de två senaste åren eller de tre senaste åren, efter utbildningsnivå. Åldersstandardiserade andelar</t>
  </si>
  <si>
    <t>Percentage of the population, aged 35–79, that have had a regular examination at least once during the last year, the last two years or the last three years, by level of education. Age-standardised rates</t>
  </si>
  <si>
    <t>Tabell 8 A–C</t>
  </si>
  <si>
    <t>Tabell 9 A–C</t>
  </si>
  <si>
    <t>Tabell 10 A–B</t>
  </si>
  <si>
    <t>Antal och andel personer som endast gjort akutbesök hos tandvården det senaste året, de två senaste åren eller de tre senaste åren, efter ålder</t>
  </si>
  <si>
    <t>Number of persons that have made at least one emergency visit to a dental clinic during the last year, the last two years or the last three years, by age</t>
  </si>
  <si>
    <t>Tabell 11 A–B</t>
  </si>
  <si>
    <t>Antal och andel personer, 24 år och äldre, som endast gjort akutbesök hos tandvården det senaste året, de två senaste åren eller de tre senaste åren, efter län</t>
  </si>
  <si>
    <t>Number of persons, aged 24 and older, that have made at least one emergency visit to a dental clinic during the last year, the last two years or the last three years, by county</t>
  </si>
  <si>
    <t xml:space="preserve">Tabell 12 </t>
  </si>
  <si>
    <t>Andel av befolkningen, 35–79 år, som endast gjort akutbesök hos tandvården det senaste året, de två senaste åren eller de tre senaste åren, efter utbildningsnivå. Åldersstandardiserade andelar</t>
  </si>
  <si>
    <t>Percentage of the population, aged 35–79, which only made emergency visits to dental care during the last year, the last two years or the last three years, by level of education, age-standardised rates</t>
  </si>
  <si>
    <t>Tabell 13 A–B</t>
  </si>
  <si>
    <t>Tabell 14 A–B</t>
  </si>
  <si>
    <t>Tabell 15 A–B</t>
  </si>
  <si>
    <t>Tabell 16</t>
  </si>
  <si>
    <t>Tabell 17 A–B</t>
  </si>
  <si>
    <t>Tabell 18A–C</t>
  </si>
  <si>
    <t>Tabell 19 A–C</t>
  </si>
  <si>
    <t>Andel personer i befolkningen, 24 år och äldre, som har gjort minst en extraktion, efter år och ålder</t>
  </si>
  <si>
    <t>Percentage of persons, aged 24 and older, with at least one tooth extraction, by year and age</t>
  </si>
  <si>
    <t>Tabell 20 A–B</t>
  </si>
  <si>
    <t>Tabell 21 A–B</t>
  </si>
  <si>
    <t>Tabell 22 A–B</t>
  </si>
  <si>
    <t>Tabell 23 A–B</t>
  </si>
  <si>
    <t>Tabell 24 A–B</t>
  </si>
  <si>
    <t>Tabell 25  A–C</t>
  </si>
  <si>
    <t>Tabell 26  A–C</t>
  </si>
  <si>
    <t>Tabell 27 A–B</t>
  </si>
  <si>
    <t>Tabell 28 A–C</t>
  </si>
  <si>
    <t>Tabell 29 A–C</t>
  </si>
  <si>
    <t>Tabell 30 A–C</t>
  </si>
  <si>
    <t>Tabell 31 A–C</t>
  </si>
  <si>
    <t>Tabell 32 A–B</t>
  </si>
  <si>
    <t>Tabell 33</t>
  </si>
  <si>
    <t>Tabell 34 A–D</t>
  </si>
  <si>
    <t>Tabell 35 A–B</t>
  </si>
  <si>
    <t>Tabell 36 A–C</t>
  </si>
  <si>
    <t>Skattad prevalens av andel tandlösa, personer 60 år och äldre, efter utbildningsnivå</t>
  </si>
  <si>
    <t>Estimated prevalence of number of edentulous people, 60 years and older, by level of education</t>
  </si>
  <si>
    <t>Tabell 37 A–C</t>
  </si>
  <si>
    <t>Skattad prevalens av andel personer med 20 eller fler egna tänder, 60 år och äldre, efter utbildningsnivå</t>
  </si>
  <si>
    <t>Estimated prevalence of number of persons with 20 or more natural teeth, 60 years and older, by level  of education</t>
  </si>
  <si>
    <t>Tabell 38</t>
  </si>
  <si>
    <t>Peter Lundholm</t>
  </si>
  <si>
    <t>Statistikdatabas</t>
  </si>
  <si>
    <t>075-247 30 00</t>
  </si>
  <si>
    <t>peter.lundholm@socialstyrelsen.se</t>
  </si>
  <si>
    <t>Material och metod</t>
  </si>
  <si>
    <t xml:space="preserve">Syftet med registret är att kunna följa tandvårdens och tandhälsans utveckling i Sverige över tid. Uppgifterna i registret används till forskning och statistik samt som underlag för nationell uppföljning och utvärdering. </t>
  </si>
  <si>
    <t xml:space="preserve">Tandhälsoregistret innehåller uppgifter om:
 - Patienten: personnummer, kön, ålder, folkbokföringsort, födelseland, medborgarskap, civilstånd.
 - Vårdgivare: organisationsnummer, kliniknamn, klinikens adressuppgifter, vårdgivarkategori.
 - Odontologisk data: diagnoser/tillstånd, åtgärd, tandnummer, tandposition, antal kvarvarande tänder, antal intakta tänder.                                                                                                                                                                                                                     </t>
  </si>
  <si>
    <t xml:space="preserve">Åtgärds- och tillståndskoderna som används i tandhälsoregistret är koder från Tandvårds- och läkemedelsförmånsverkets föreskrifter och allmänna råd (TLVFS 2008:1) om statligt tandvårdsstöd. Föreskriften uppdateras varje år. Den 15 januari 2019 började HSLF-FS 2018:23 att gälla. Vid varje uppdatering sker mer eller mindre stora förändringar av koderna. Koder kan försvinna, tillkomma eller förändras innebördesmässigt.  </t>
  </si>
  <si>
    <t>Tandhälsoregistret är ett så kallat levande register som uppdateras varje månad. Det kan rapporteras in besök lång tid efter att besöket skedde och det sker även korrigeringar på inrapporterade besök. Detta gör att siffrorna som presenteras i denna rapport kan förändras i senare publikationer.</t>
  </si>
  <si>
    <t>Tandhälsoregistret innehåller uppgifter om all tandvård utförd inom det statliga tandvårdsstödet i Sverige. Eftersom inrapporteringen av tandvård som utförts inom det statliga tandvårdsstödet är direkt knuten till ekonomisk ersättning till vårdgivaren, kan bortfallet antas vara mycket litet. En validering av tandhälsoregistrets uppgifter om kvarvarande och intakta tänder som genomfördes 2016 genom en jämförelse med uppgifter i patientjournaler visade en hög grad av överensstämmelse. Sedan 1 januari 2013 ska vårdgivare lämna uppgifter till Socialstyrelsen om tandhälsa och utförd tandvård på patienter som får tandvård till hälso- och sjukvårdsavgift på grund av långvarig sjukdom eller funktionsnedsättning (F-tandvård) samt nödvändig tandvård (N-tandvård, tandvårdslagen 1985:125). En validering av uppgifterna som inkommit till Socialstyrelsen om F-tandvård och N-tandvård genomfördes hösten 2015 visade att uppgifterna som inkommer till Socialstyrelsen om tandvård till hälso- och sjukvårdsavgift är bristfälliga. Slutsatsen är att den del av tandhälsoregistret som innehåller dessa uppgifter inte håller tillräckligt god kvalitet för att användas till statistik, utvärderingar eller till forskning. Dessa uppgifter presenteras därför inte i denna publikation.</t>
  </si>
  <si>
    <t>Abrasion</t>
  </si>
  <si>
    <t>Abrasion är patologisk förlust av tandsubstans orsakad av yttre mekanisk faktor, t.ex. tandborstning. Utseende och form av abrasionsskadan är beroende av orsaken. Samtliga tandytor kan drabbas av abrasion. En vanlig typ är tandborstningsskada där kilformade defekter bildas.</t>
  </si>
  <si>
    <t>Abrasion is pathological loss of tooth substance caused by an external mechanical factor, such as toothbrushing. Appearance of abrasion damage depends on the cause. All dental surfaces can suffer from abrasion. A common type is toothbrush injury where wedge-shaped defects are formed.</t>
  </si>
  <si>
    <t>Akutbesök</t>
  </si>
  <si>
    <t>Emergency visits</t>
  </si>
  <si>
    <t>Visits at a dental clinic due to conditions and complaints that need to be addressed immediately.</t>
  </si>
  <si>
    <t>Åldersstandardiserad andel</t>
  </si>
  <si>
    <t>Ett mått som underlättar jämförelsen mellan könen, olika regioner och olika år, genom att det eliminerar de skillnader som hänger samman med olikheter i ålderssammansättningen.</t>
  </si>
  <si>
    <t>Age-standardised rates</t>
  </si>
  <si>
    <t>A measure which facilitates the comparison between the genders, different regions and different years, by eliminating the differences associated with differences in the age composition.</t>
  </si>
  <si>
    <t>Attrition</t>
  </si>
  <si>
    <t xml:space="preserve">Attrition är gradvis förlust av tandsubstans orsakad av tändernas friktion mot varandra. Man kan skilja mellan fysiologisk och patologisk attrition. Fysiologisk attrition orsakas av normal tuggfunktion, medan patologisk innebär en extrem nötning av en tand eller grupp av tänder som följd av en felaktig bettfunktion eller felställning av tänder. </t>
  </si>
  <si>
    <t>Attrition is a gradual loss of tooth substance caused by the teeth's friction against each other. One can distinguish between physiological and pathological attrition. Physiological attrition is caused by normal chewing function, while pathologically involves an extreme wear of a tooth or group of teeth as a result of improper bite function or malfunction of teeth.</t>
  </si>
  <si>
    <t>Basundersökning</t>
  </si>
  <si>
    <t>En basundersökning kan utföras av en tandläkare eller en tandhygienist. Undersökningen ska visa om du har några hål i tänderna, tandköttsinflammation, tandlossning eller andra tecken på sjukdom eller problem i munnen. Röntgenbilder tas på tänderna och du får information om hur du ska sköta dina tänder på bästa sätt för att förebygga problem.</t>
  </si>
  <si>
    <t>Regular examination</t>
  </si>
  <si>
    <t>A regular examination can be performed by a dentist or dental hygienist. The examination should show if you have any cavities in the teeth, gum inflammation, dental loss or other signs of disease or mouth problems. X-rays are taken on your teeth and you get information on how to best take care of your teeth to prevent problems.</t>
  </si>
  <si>
    <t>Besök</t>
  </si>
  <si>
    <t>Besök avser ett besök hos tandvården och innefattar besök både till en tandläkare eller en tandhygienist.</t>
  </si>
  <si>
    <t>Visit</t>
  </si>
  <si>
    <t>Refers to a visit to a dental care clinic and include visits to a dentist or dental hygienist.</t>
  </si>
  <si>
    <t>Dentin</t>
  </si>
  <si>
    <t>Hårdvävnad som omsluter tandpulpan innanför emaljen.</t>
  </si>
  <si>
    <t>Hard tissue surrounding the pulp, covered by enamel.</t>
  </si>
  <si>
    <t>Erosion</t>
  </si>
  <si>
    <t>Erosion är substansförlust på tandytan genom utifrån tillförd kemikalie, vanligen syra, t.ex. sura fruktsafter. Här ingår även perimylolys som är en speciell typ av erosionsskada orsakad av frekvent uppstötning av sur magsaft eller kräkning. I vissa fall kan orsaken till erosionsskadan ej fastställas.</t>
  </si>
  <si>
    <t>Erosion is a loss of tooth substance on the dental surface caused by chemicals, usually acidic, such as acidic fruit juices. This also includes perimylolysis which is a particular type of erosion damage caused by frequent rejection of sour gastric juice or vomiting. In some cases, the cause of erosion damage can not be determined.</t>
  </si>
  <si>
    <t>Erupterad tand</t>
  </si>
  <si>
    <t>Frambruten tand</t>
  </si>
  <si>
    <t>Erupted tooth</t>
  </si>
  <si>
    <t>A perforated tooth</t>
  </si>
  <si>
    <t>Extraktion</t>
  </si>
  <si>
    <t>Utdragning av tand</t>
  </si>
  <si>
    <t>Extraction</t>
  </si>
  <si>
    <t>Extraction of tooth</t>
  </si>
  <si>
    <t>Fyllning</t>
  </si>
  <si>
    <t>Lagning, ersättning av förlorad tandsubstans.</t>
  </si>
  <si>
    <t>Filling</t>
  </si>
  <si>
    <t>Replacement of lost tooth substance</t>
  </si>
  <si>
    <t>Fraktur</t>
  </si>
  <si>
    <t>Kan vara allt från en spricka i tanden till helt avslagen tand.</t>
  </si>
  <si>
    <t>Fracture</t>
  </si>
  <si>
    <t>Can be anything from a crack in the tooth to completely rejected tooth.</t>
  </si>
  <si>
    <t>Implantat</t>
  </si>
  <si>
    <t>Titanskruvar som opereras in i käkbenet.</t>
  </si>
  <si>
    <t>Titanium scrubs that are inserted into the jawbone.</t>
  </si>
  <si>
    <t>Intakt tand</t>
  </si>
  <si>
    <t xml:space="preserve">En intakt tand är en kvarvarande tand som inte har konstaterade dentinskador som kräver behandling. Den får inte ha någon fyllning och inte heller protetiska ersättningar. </t>
  </si>
  <si>
    <t>Intact tooth</t>
  </si>
  <si>
    <t>An intact tooth is a remaining tooth that has no detected dental injuries that require treatments. It can't have any fillings or prosthetic replacements.</t>
  </si>
  <si>
    <t>Karies</t>
  </si>
  <si>
    <t>Sjukdom som orsakar hål i tänderna.</t>
  </si>
  <si>
    <t>Caries</t>
  </si>
  <si>
    <t>Disease that causes a hole in the teeth.</t>
  </si>
  <si>
    <t>Kavitet</t>
  </si>
  <si>
    <t>Håla eller hålrum. Kan t.ex. användas om karies, d.v.s. hål i tänderna.</t>
  </si>
  <si>
    <t>Cavity</t>
  </si>
  <si>
    <t>Hollow or cavity. Can for example be used in connection to caries, i.e. tooth decay.</t>
  </si>
  <si>
    <t>Konfidensintervall</t>
  </si>
  <si>
    <t>Ett intervall som med en viss procents sannolikhet innehåller den riktiga procentandelen (förutsatt att inte systematiska fel föreligger).</t>
  </si>
  <si>
    <t>An interval which, with a certain likelihood, contains the correct percentage (assuming no systematic errors).</t>
  </si>
  <si>
    <t>Krona</t>
  </si>
  <si>
    <t>Den del av tanden som normalt syns i munnen. Ordet krona används också för en konstgjord krona för att bygga upp en skadad tand.</t>
  </si>
  <si>
    <t>Crown</t>
  </si>
  <si>
    <t>The part of the tooth that is usually seen in the mouth. The word crown is also used for an artificial crown to build up a damaged tooth.</t>
  </si>
  <si>
    <t>Kvarvarande tand</t>
  </si>
  <si>
    <t xml:space="preserve">Som kvarvarande tand räknas tänder med en naturlig rot, partiellt erupterade (delvis frambrutna) tänder och tänder med synliga rötter. Visdomständer räknas också med. </t>
  </si>
  <si>
    <t>Remaining tooth</t>
  </si>
  <si>
    <t>A remaining tooth is a tooth with a natural root, partially erupted or has a visible root. Wisdom teeth are also included.</t>
  </si>
  <si>
    <t>Median</t>
  </si>
  <si>
    <t>Medianen är det värde för ett ordnat datamaterial som delar materialet i två lika stora delar.</t>
  </si>
  <si>
    <t>The median is the value of an ordered data material that divides the material into two equal parts.</t>
  </si>
  <si>
    <t>Parodontit</t>
  </si>
  <si>
    <t>Sjukdom som orsakar tandlossning.</t>
  </si>
  <si>
    <t>Periodontitis</t>
  </si>
  <si>
    <t>Disease that causes dental loss.</t>
  </si>
  <si>
    <t>Percentil</t>
  </si>
  <si>
    <t>Percentile</t>
  </si>
  <si>
    <t>Periimplantit</t>
  </si>
  <si>
    <t>Inflammation som uppstår i mjukvävnaden runt om ett implantat.</t>
  </si>
  <si>
    <t>Periimplantitis</t>
  </si>
  <si>
    <t>Inflammation that occurs in the soft tissue around an implant.</t>
  </si>
  <si>
    <t>Prevalens</t>
  </si>
  <si>
    <t>Den andel individer i en population som vid en viss tidpunkt har en given sjukdom eller ett givet tillstånd.</t>
  </si>
  <si>
    <t>The proportion of individuals in a population who at a given time has a given disease or condition.</t>
  </si>
  <si>
    <t>Primärkaries</t>
  </si>
  <si>
    <t>Kariesangrepp som uppgkommer på tidigare icke behandlad och fylld tandyta.</t>
  </si>
  <si>
    <t>Primary caries</t>
  </si>
  <si>
    <t>Caries found on previously untreated and filled tooth surface.</t>
  </si>
  <si>
    <t>Rotfyllning</t>
  </si>
  <si>
    <t>Behandling där den skadade pulpan tas bort och tandens rotkanal försluts med guttaperka och ett rotkanalcement.</t>
  </si>
  <si>
    <t>Root canal filling</t>
  </si>
  <si>
    <t>Treatment where the damaged pulp is removed and the root of the tooth is closed with gutta percha and a root canal cement.</t>
  </si>
  <si>
    <t>Sekundärkaries</t>
  </si>
  <si>
    <t>Kariesangrepp som uppkommer i anslutning till tidigare utförda lagningar, fyllningar och kronor.</t>
  </si>
  <si>
    <t>Recurrent caries</t>
  </si>
  <si>
    <t>Caries on teeth with previously made fillings and crowns.</t>
  </si>
  <si>
    <t xml:space="preserve">Skattad andel i befolkningen med noll eller minst 20 egna tänder (tabell 36 och 37) </t>
  </si>
  <si>
    <t xml:space="preserve">Valideringen av kvarvarande och intakta tänder som genomfördes 2016 genom en jämförelse med uppgifter i patientjournaler visade en hög grad av överensstämmelse, totalt sett. </t>
  </si>
  <si>
    <t>Men då 0 kvarvarande och 0 intakta tänder respektive 32 kvarvarande och 32 intakta tänder (defaultvärden i journalsystemen) rapporterats in till registret var överensstämmelsen med journalerna endast mellan 24 och 44 procent.</t>
  </si>
  <si>
    <t>Följande metod har använts för att öka träffsäkerheten i skattningarna.</t>
  </si>
  <si>
    <t>Om de senaste rapporterade värdena av kvarvarande och intakta tänder skulle vara ett defaultvärde (0, 0 eller 32, 32) används det näst senaste inrapporterade värdet av kvarvarande tänder.</t>
  </si>
  <si>
    <t xml:space="preserve">Om de näst senaste inrapporterade värdena också skulle vara 32 kvarvarande och 32 intakta tänder, ses de som ej korrekta värden, journalgranskningen visade att personer 60 år och </t>
  </si>
  <si>
    <t xml:space="preserve">äldre extremt sällan har 32 kvarvarande och intakta tänder, och personen räknas inte som en person med 20 eller fler tänder i denna skattning.  </t>
  </si>
  <si>
    <t>Ett 95-procentigt konfidensintervall redovisas för att visa osäkerheten i skattningen. Konfidensintervall fångar dock inte upp osäkerheter som beror på systematiska fel i materialet.</t>
  </si>
  <si>
    <r>
      <t>P</t>
    </r>
    <r>
      <rPr>
        <vertAlign val="subscript"/>
        <sz val="8.5"/>
        <rFont val="Noto Sans"/>
        <family val="2"/>
        <scheme val="minor"/>
      </rPr>
      <t>10</t>
    </r>
  </si>
  <si>
    <r>
      <t>P</t>
    </r>
    <r>
      <rPr>
        <vertAlign val="subscript"/>
        <sz val="8.5"/>
        <rFont val="Noto Sans"/>
        <family val="2"/>
        <scheme val="minor"/>
      </rPr>
      <t>25</t>
    </r>
  </si>
  <si>
    <r>
      <t>P</t>
    </r>
    <r>
      <rPr>
        <vertAlign val="subscript"/>
        <sz val="8.5"/>
        <rFont val="Noto Sans"/>
        <family val="2"/>
        <scheme val="minor"/>
      </rPr>
      <t>75</t>
    </r>
  </si>
  <si>
    <r>
      <t>P</t>
    </r>
    <r>
      <rPr>
        <vertAlign val="subscript"/>
        <sz val="8.5"/>
        <rFont val="Noto Sans"/>
        <family val="2"/>
        <scheme val="minor"/>
      </rPr>
      <t>90</t>
    </r>
  </si>
  <si>
    <r>
      <t>P</t>
    </r>
    <r>
      <rPr>
        <b/>
        <vertAlign val="subscript"/>
        <sz val="8.5"/>
        <rFont val="Noto Sans"/>
        <family val="2"/>
        <scheme val="minor"/>
      </rPr>
      <t>10</t>
    </r>
  </si>
  <si>
    <r>
      <t>Tionde percentilen är det värde som delar observationsvärden så att 10 procent av dem är mindre än P</t>
    </r>
    <r>
      <rPr>
        <vertAlign val="subscript"/>
        <sz val="8.5"/>
        <rFont val="Noto Sans"/>
        <family val="2"/>
        <scheme val="minor"/>
      </rPr>
      <t>10</t>
    </r>
    <r>
      <rPr>
        <sz val="8.5"/>
        <rFont val="Noto Sans"/>
        <family val="2"/>
        <scheme val="minor"/>
      </rPr>
      <t xml:space="preserve"> och 90 procent är större. </t>
    </r>
  </si>
  <si>
    <r>
      <t>The tenth percentile is the value that shares the observation values ​​so that 10 percent of them are less than P</t>
    </r>
    <r>
      <rPr>
        <vertAlign val="subscript"/>
        <sz val="8.5"/>
        <rFont val="Noto Sans"/>
        <family val="2"/>
        <scheme val="minor"/>
      </rPr>
      <t>10</t>
    </r>
    <r>
      <rPr>
        <sz val="8.5"/>
        <rFont val="Noto Sans"/>
        <family val="2"/>
        <scheme val="minor"/>
      </rPr>
      <t xml:space="preserve"> and 90 percent are larger. </t>
    </r>
  </si>
  <si>
    <r>
      <t>P</t>
    </r>
    <r>
      <rPr>
        <b/>
        <vertAlign val="subscript"/>
        <sz val="8.5"/>
        <rFont val="Noto Sans"/>
        <family val="2"/>
        <scheme val="minor"/>
      </rPr>
      <t>25</t>
    </r>
  </si>
  <si>
    <r>
      <t>Tjugofemte percentilen, även kallat första kvartilen, är det värde som delar observationsvärden så att 25 procent av dem är mindre än P</t>
    </r>
    <r>
      <rPr>
        <vertAlign val="subscript"/>
        <sz val="8.5"/>
        <rFont val="Noto Sans"/>
        <family val="2"/>
        <scheme val="minor"/>
      </rPr>
      <t>25</t>
    </r>
    <r>
      <rPr>
        <sz val="8.5"/>
        <rFont val="Noto Sans"/>
        <family val="2"/>
        <scheme val="minor"/>
      </rPr>
      <t xml:space="preserve"> och 75 procent är större. </t>
    </r>
  </si>
  <si>
    <r>
      <t>The twenty-fifth percentile, also called the first quartile, is the value that shares the observation values ​​so that 25 percent of them are less than P</t>
    </r>
    <r>
      <rPr>
        <vertAlign val="subscript"/>
        <sz val="8.5"/>
        <rFont val="Noto Sans"/>
        <family val="2"/>
        <scheme val="minor"/>
      </rPr>
      <t>25</t>
    </r>
    <r>
      <rPr>
        <sz val="8.5"/>
        <rFont val="Noto Sans"/>
        <family val="2"/>
        <scheme val="minor"/>
      </rPr>
      <t xml:space="preserve"> and 75 percent are larger. </t>
    </r>
  </si>
  <si>
    <r>
      <t>P</t>
    </r>
    <r>
      <rPr>
        <b/>
        <vertAlign val="subscript"/>
        <sz val="8.5"/>
        <rFont val="Noto Sans"/>
        <family val="2"/>
        <scheme val="minor"/>
      </rPr>
      <t>75</t>
    </r>
  </si>
  <si>
    <r>
      <t>Sjuttiofemte percentilen, även kallat tredje kvartilen, är det värde som delar observationsvärden så att 75 procent av dem är mindre än P</t>
    </r>
    <r>
      <rPr>
        <vertAlign val="subscript"/>
        <sz val="8.5"/>
        <rFont val="Noto Sans"/>
        <family val="2"/>
        <scheme val="minor"/>
      </rPr>
      <t xml:space="preserve">75 </t>
    </r>
    <r>
      <rPr>
        <sz val="8.5"/>
        <rFont val="Noto Sans"/>
        <family val="2"/>
        <scheme val="minor"/>
      </rPr>
      <t xml:space="preserve">och 25 procent är större. </t>
    </r>
  </si>
  <si>
    <r>
      <t>The twenty-fifth percentile, also called the third quartile, is the value that shares the observation values ​​so that 75 percent of them are less than P</t>
    </r>
    <r>
      <rPr>
        <vertAlign val="subscript"/>
        <sz val="8.5"/>
        <rFont val="Noto Sans"/>
        <family val="2"/>
        <scheme val="minor"/>
      </rPr>
      <t>75</t>
    </r>
    <r>
      <rPr>
        <sz val="8.5"/>
        <rFont val="Noto Sans"/>
        <family val="2"/>
        <scheme val="minor"/>
      </rPr>
      <t xml:space="preserve"> and 25 percent are larger.</t>
    </r>
  </si>
  <si>
    <r>
      <t>P</t>
    </r>
    <r>
      <rPr>
        <b/>
        <vertAlign val="subscript"/>
        <sz val="8.5"/>
        <rFont val="Noto Sans"/>
        <family val="2"/>
        <scheme val="minor"/>
      </rPr>
      <t>90</t>
    </r>
  </si>
  <si>
    <r>
      <t>Nittionde percentilen är det värde som delar observationsvärden så att 90 procent av dem är mindre än P</t>
    </r>
    <r>
      <rPr>
        <vertAlign val="subscript"/>
        <sz val="8.5"/>
        <rFont val="Noto Sans"/>
        <family val="2"/>
        <scheme val="minor"/>
      </rPr>
      <t>90</t>
    </r>
    <r>
      <rPr>
        <sz val="8.5"/>
        <rFont val="Noto Sans"/>
        <family val="2"/>
        <scheme val="minor"/>
      </rPr>
      <t xml:space="preserve"> och 10 procent är större. </t>
    </r>
  </si>
  <si>
    <r>
      <t>The nineteenth percentile is the value that shares the observation values ​​so that 90 percent of them are less than P</t>
    </r>
    <r>
      <rPr>
        <vertAlign val="subscript"/>
        <sz val="8.5"/>
        <rFont val="Noto Sans"/>
        <family val="2"/>
        <scheme val="minor"/>
      </rPr>
      <t>90</t>
    </r>
    <r>
      <rPr>
        <sz val="8.5"/>
        <rFont val="Noto Sans"/>
        <family val="2"/>
        <scheme val="minor"/>
      </rPr>
      <t xml:space="preserve"> and 10 percent are larger.</t>
    </r>
  </si>
  <si>
    <r>
      <t>En percentil är det värde på en variabel nedanför vilken en viss procent av observationerna av variablen hamnar. Till exempel är den tionde percentilen P</t>
    </r>
    <r>
      <rPr>
        <vertAlign val="subscript"/>
        <sz val="8.5"/>
        <rFont val="Noto Sans"/>
        <family val="2"/>
        <scheme val="minor"/>
      </rPr>
      <t>10</t>
    </r>
    <r>
      <rPr>
        <sz val="8.5"/>
        <rFont val="Noto Sans"/>
        <family val="2"/>
        <scheme val="minor"/>
      </rPr>
      <t xml:space="preserve"> det värde som delar observationsvärden så att 10 procent av dem är mindre än P</t>
    </r>
    <r>
      <rPr>
        <vertAlign val="subscript"/>
        <sz val="8.5"/>
        <rFont val="Noto Sans"/>
        <family val="2"/>
        <scheme val="minor"/>
      </rPr>
      <t>10</t>
    </r>
    <r>
      <rPr>
        <sz val="8.5"/>
        <rFont val="Noto Sans"/>
        <family val="2"/>
        <scheme val="minor"/>
      </rPr>
      <t xml:space="preserve"> och 90 procent är större. </t>
    </r>
  </si>
  <si>
    <r>
      <t>A percentile is the value of a variable below which a certain percentage of the observations of the variable end up. For example, the tenth percentile P</t>
    </r>
    <r>
      <rPr>
        <vertAlign val="subscript"/>
        <sz val="8.5"/>
        <rFont val="Noto Sans"/>
        <family val="2"/>
        <scheme val="minor"/>
      </rPr>
      <t>10</t>
    </r>
    <r>
      <rPr>
        <sz val="8.5"/>
        <rFont val="Noto Sans"/>
        <family val="2"/>
        <scheme val="minor"/>
      </rPr>
      <t xml:space="preserve"> is the value that shares observation values ​​so that 10 percent of them are less than P</t>
    </r>
    <r>
      <rPr>
        <vertAlign val="subscript"/>
        <sz val="8.5"/>
        <rFont val="Noto Sans"/>
        <family val="2"/>
        <scheme val="minor"/>
      </rPr>
      <t>10</t>
    </r>
    <r>
      <rPr>
        <sz val="8.5"/>
        <rFont val="Noto Sans"/>
        <family val="2"/>
        <scheme val="minor"/>
      </rPr>
      <t xml:space="preserve"> and 90 percent are larger. </t>
    </r>
  </si>
  <si>
    <t>Ålder</t>
  </si>
  <si>
    <t>Age</t>
  </si>
  <si>
    <t>Åldersstandardisering</t>
  </si>
  <si>
    <t>Age-standardised</t>
  </si>
  <si>
    <t>Emergency visit</t>
  </si>
  <si>
    <t>Andel</t>
  </si>
  <si>
    <t>Proportion, percentage, rate</t>
  </si>
  <si>
    <t>Antal</t>
  </si>
  <si>
    <t>Number</t>
  </si>
  <si>
    <t>År</t>
  </si>
  <si>
    <t>Year</t>
  </si>
  <si>
    <t>Eftergymnasial utbildning</t>
  </si>
  <si>
    <t>Post-secondary education</t>
  </si>
  <si>
    <t>Förgymnasial utbildning</t>
  </si>
  <si>
    <t>Compulsory education (only), primary and lower secondary education (SUN)</t>
  </si>
  <si>
    <t>Fyllningsmaterial</t>
  </si>
  <si>
    <t>Filling material</t>
  </si>
  <si>
    <t>Gymnasial utbildning</t>
  </si>
  <si>
    <t>Upper secondary education</t>
  </si>
  <si>
    <t>Implant</t>
  </si>
  <si>
    <t>Intakta tänder</t>
  </si>
  <si>
    <t>Intact teeth</t>
  </si>
  <si>
    <t>Konfidensitervall</t>
  </si>
  <si>
    <t>Confidence interval</t>
  </si>
  <si>
    <t>Kvarvarande tänder</t>
  </si>
  <si>
    <t>Remaining teeth</t>
  </si>
  <si>
    <t>Kvinnor</t>
  </si>
  <si>
    <t>Women</t>
  </si>
  <si>
    <t>Kön</t>
  </si>
  <si>
    <t>Sex</t>
  </si>
  <si>
    <t>Län</t>
  </si>
  <si>
    <t>County</t>
  </si>
  <si>
    <t>Män</t>
  </si>
  <si>
    <t>Men</t>
  </si>
  <si>
    <t>Region</t>
  </si>
  <si>
    <t>County Council</t>
  </si>
  <si>
    <t>Riket</t>
  </si>
  <si>
    <t>The whole country</t>
  </si>
  <si>
    <t>Rotbehandling</t>
  </si>
  <si>
    <t>Root canal treatment</t>
  </si>
  <si>
    <t>Socialstyrelsen</t>
  </si>
  <si>
    <t>National Board of Health and Welfare</t>
  </si>
  <si>
    <t>Tandhygienist</t>
  </si>
  <si>
    <t>Dental hygienist</t>
  </si>
  <si>
    <t>Tandhälsa</t>
  </si>
  <si>
    <t>Dental health</t>
  </si>
  <si>
    <t>Tandläkare</t>
  </si>
  <si>
    <t>Dentist</t>
  </si>
  <si>
    <t>Tandslitage</t>
  </si>
  <si>
    <t>Tooth wear</t>
  </si>
  <si>
    <t>Totalt</t>
  </si>
  <si>
    <t>Total</t>
  </si>
  <si>
    <t>Utbildning</t>
  </si>
  <si>
    <t>Education</t>
  </si>
  <si>
    <t>Utbildningsnivå</t>
  </si>
  <si>
    <t>Level of education</t>
  </si>
  <si>
    <t>Vårdgivarkategori</t>
  </si>
  <si>
    <t>Care provider category</t>
  </si>
  <si>
    <t>Åtgärd</t>
  </si>
  <si>
    <t xml:space="preserve">Intervention </t>
  </si>
  <si>
    <t>101, 102, 111, 112</t>
  </si>
  <si>
    <t>701–707</t>
  </si>
  <si>
    <t>800, 801, 921, 922</t>
  </si>
  <si>
    <t>401–404</t>
  </si>
  <si>
    <t>501–504</t>
  </si>
  <si>
    <t>421, 423, 425, 925</t>
  </si>
  <si>
    <t>Tillstånd</t>
  </si>
  <si>
    <t>Diagnosis</t>
  </si>
  <si>
    <t>4071–4073</t>
  </si>
  <si>
    <t>4001, 4002, 4011, 4012</t>
  </si>
  <si>
    <t>4001, 4002</t>
  </si>
  <si>
    <t>4011, 4012</t>
  </si>
  <si>
    <t>4080, 4081</t>
  </si>
  <si>
    <t>4771, 4772</t>
  </si>
  <si>
    <t>Förhöjd risk för karies</t>
  </si>
  <si>
    <t>Increased risk of caries</t>
  </si>
  <si>
    <t>Initialkaries</t>
  </si>
  <si>
    <t>initial caries</t>
  </si>
  <si>
    <t>Kavitet p.g.a. karies</t>
  </si>
  <si>
    <t>Cavity due to caries</t>
  </si>
  <si>
    <t>Kavitet p.g.a. primärkaries</t>
  </si>
  <si>
    <t>Cavity due to primary caries</t>
  </si>
  <si>
    <t>Kavitet p.g.a. sekundärkaries</t>
  </si>
  <si>
    <t>Cavity due to secondary caries</t>
  </si>
  <si>
    <t>Fraktur eller förlust av tandsubstans</t>
  </si>
  <si>
    <t>Fracture due to loss of tooth surface</t>
  </si>
  <si>
    <t>Fraktur eller förlust av fyllningsmaterial</t>
  </si>
  <si>
    <t>Fracture due to loss of filling material</t>
  </si>
  <si>
    <t>Akut undersökning eller kompletterande undersökning, utförd av tandläkare</t>
  </si>
  <si>
    <t>Omfattande akut eller kompletterande undersökning, utförd av tandläkare</t>
  </si>
  <si>
    <t>Akut eller annan undersökning, utförd av tandhygienist</t>
  </si>
  <si>
    <t>Sjukdomsbehandlande åtgärder</t>
  </si>
  <si>
    <t xml:space="preserve">401–405 </t>
  </si>
  <si>
    <t>Tanduttagning, kirurgisk avlägsnande</t>
  </si>
  <si>
    <t>Övrig kirurgi eller plastik</t>
  </si>
  <si>
    <t>435–436</t>
  </si>
  <si>
    <t>Avlägsnande av implantat</t>
  </si>
  <si>
    <t>Rotbehandlingar</t>
  </si>
  <si>
    <t>Bettfysiologiska åtgärder</t>
  </si>
  <si>
    <t>701–708</t>
  </si>
  <si>
    <t>Fyllning/krona/stiftförankring</t>
  </si>
  <si>
    <t>800, 801</t>
  </si>
  <si>
    <t>Permanent tandstödd krona</t>
  </si>
  <si>
    <t xml:space="preserve">Emaljretinerad konstruktion, laboratorieframställd </t>
  </si>
  <si>
    <t xml:space="preserve">807, 809 </t>
  </si>
  <si>
    <t>Semipermanent kronor el. hängande led</t>
  </si>
  <si>
    <t xml:space="preserve">811–814 </t>
  </si>
  <si>
    <t>Reparativa åtgärder vid tandstödd protetik</t>
  </si>
  <si>
    <t>822, 823</t>
  </si>
  <si>
    <t>Avtagbar protetik</t>
  </si>
  <si>
    <t xml:space="preserve">827–829 </t>
  </si>
  <si>
    <t xml:space="preserve">831–839 </t>
  </si>
  <si>
    <t>Reparation av avtagbar protes</t>
  </si>
  <si>
    <t xml:space="preserve">880–890 </t>
  </si>
  <si>
    <t>Reparation av implantat och implantatstödd protetik</t>
  </si>
  <si>
    <t>Kod</t>
  </si>
  <si>
    <t>Kod/Code</t>
  </si>
  <si>
    <t>101, 111, 112</t>
  </si>
  <si>
    <t xml:space="preserve">Basundersökning </t>
  </si>
  <si>
    <t xml:space="preserve">Kompletterande åtgärd tandhygienist </t>
  </si>
  <si>
    <t>Utredning inklusive undersöking, utförd av tandläkare</t>
  </si>
  <si>
    <t>115–116</t>
  </si>
  <si>
    <t xml:space="preserve">Konsultation, specialisttandvård </t>
  </si>
  <si>
    <t>Helstatus</t>
  </si>
  <si>
    <t>Helstatus och OPG</t>
  </si>
  <si>
    <t>Studiemodeller</t>
  </si>
  <si>
    <t>Salivsekretionsmätning</t>
  </si>
  <si>
    <t>Labkostnader vid mikrobiologisk undersökning</t>
  </si>
  <si>
    <t>Biopsi</t>
  </si>
  <si>
    <t>Tabell 1A. Antal personer, 24 år och äldre, som besökt tandvården minst en gång det senaste året, de två senaste åren eller de tre senaste åren, efter ålder</t>
  </si>
  <si>
    <t>Table 1A. Number of persons, aged 24 and older, that have visited a dental clinic at least once during the last year, the last two years or the last three years, by age</t>
  </si>
  <si>
    <t>30–34</t>
  </si>
  <si>
    <t>35–39</t>
  </si>
  <si>
    <t>40–44</t>
  </si>
  <si>
    <t>45–49</t>
  </si>
  <si>
    <t>50–54</t>
  </si>
  <si>
    <t>55–59</t>
  </si>
  <si>
    <t>60–64</t>
  </si>
  <si>
    <t>65–69</t>
  </si>
  <si>
    <t>70–74</t>
  </si>
  <si>
    <t>75–79</t>
  </si>
  <si>
    <t>80–84</t>
  </si>
  <si>
    <t>85–89</t>
  </si>
  <si>
    <t>90+</t>
  </si>
  <si>
    <t>Källa: Tandhälsoregistret, Socialstyrelsen</t>
  </si>
  <si>
    <t>24–29</t>
  </si>
  <si>
    <t>Tabell 1B. Andel av befolkningen, 24 år och äldre, som besökt tandvården minst en gång det senaste året, de två senaste åren eller de tre senaste åren, efter ålder</t>
  </si>
  <si>
    <t>Table 1B. Percentage of the population, aged 24 and older, that has visited a dental clinic at least once during the last year, the last two years or the last three years, by age</t>
  </si>
  <si>
    <t>Tabell 1C. Antal personer, 24 år och äldre, som besökt tandvården minst en gång det senaste året, de två senaste åren eller de tre senaste åren, efter ålder</t>
  </si>
  <si>
    <t>Table 1C. Number of persons, aged 24 and older, that have visited a dental clinic at least once during the last year, the last two years or the last three years, by age</t>
  </si>
  <si>
    <t xml:space="preserve">Ålder </t>
  </si>
  <si>
    <t>2016 Senaste året</t>
  </si>
  <si>
    <t>2016 Senaste två åren</t>
  </si>
  <si>
    <t>2016 Senaste tre åren</t>
  </si>
  <si>
    <t>2017 Senaste året</t>
  </si>
  <si>
    <t>2017 Senaste två åren</t>
  </si>
  <si>
    <t>2017 Senaste tre åren</t>
  </si>
  <si>
    <t>2018 Senaste året</t>
  </si>
  <si>
    <t>2018 Senaste två åren</t>
  </si>
  <si>
    <t>2018 Senaste tre åren</t>
  </si>
  <si>
    <t>2019 Senaste året</t>
  </si>
  <si>
    <t>2019 Senaste två åren</t>
  </si>
  <si>
    <t>2019 Senaste tre åren</t>
  </si>
  <si>
    <t>2020 Senaste året</t>
  </si>
  <si>
    <t>2020 Senaste två åren</t>
  </si>
  <si>
    <t>2020 Senaste tre åren</t>
  </si>
  <si>
    <t>2021 Senaste året</t>
  </si>
  <si>
    <t>2021 Senaste två åren</t>
  </si>
  <si>
    <t>2021 Senaste tre åren</t>
  </si>
  <si>
    <t>2022 Senaste året</t>
  </si>
  <si>
    <t>2022 Senaste två åren</t>
  </si>
  <si>
    <t>2022 Senaste tre åren</t>
  </si>
  <si>
    <t>2023 Senaste året</t>
  </si>
  <si>
    <t>2023 Senaste två åren</t>
  </si>
  <si>
    <t>2023 Senaste tre åren</t>
  </si>
  <si>
    <t>2024 Senaste året</t>
  </si>
  <si>
    <t>2024 Senaste två åren</t>
  </si>
  <si>
    <t>2024 Senaste tre åren</t>
  </si>
  <si>
    <t>Tabell 1D. Andel av befolkningen, 24 år och äldre, som besökt tandvården minst en gång det senaste året, de två senaste åren eller de tre senaste åren, efter ålder</t>
  </si>
  <si>
    <t>Table 1D. Percentage of the population, aged 24 and older, that has visited a dental clinic at least once during the last year, the last two years or the last three years, by age</t>
  </si>
  <si>
    <t>Tabell 2A. Antal personer, 24 år och äldre, som besökt tandvården minst en gång det senaste året, de två senaste åren eller de tre senaste åren, efter län</t>
  </si>
  <si>
    <t>Table 2A. Number of persons, aged 24 and older, that have visited a dental clinic at least once during the last year, the last two years or the last three years, by county</t>
  </si>
  <si>
    <t>Stockholm</t>
  </si>
  <si>
    <t>Uppsala</t>
  </si>
  <si>
    <t>Södermanland</t>
  </si>
  <si>
    <t>Östergötland</t>
  </si>
  <si>
    <t>Jönköping</t>
  </si>
  <si>
    <t>Kronoberg</t>
  </si>
  <si>
    <t>Kalmar</t>
  </si>
  <si>
    <t>Gotland</t>
  </si>
  <si>
    <t>Blekinge</t>
  </si>
  <si>
    <t>Skåne</t>
  </si>
  <si>
    <t>Halland</t>
  </si>
  <si>
    <t>Västra Götaland</t>
  </si>
  <si>
    <t>Värmland</t>
  </si>
  <si>
    <t>Örebro</t>
  </si>
  <si>
    <t>Västmanland</t>
  </si>
  <si>
    <t>Dalarna</t>
  </si>
  <si>
    <t>Gävleborg</t>
  </si>
  <si>
    <t>Västernorrland</t>
  </si>
  <si>
    <t>Jämtland</t>
  </si>
  <si>
    <t>Västerbotten</t>
  </si>
  <si>
    <t>Norrbotten</t>
  </si>
  <si>
    <t>Tabell 2B. Andel av befolkningen, 24 år och äldre, som besökt tandvården minst en gång det senaste året, de två senaste åren eller de tre senaste åren, efter län, åldersstandardiserade andelar</t>
  </si>
  <si>
    <t>Table 2B. Percentage of the population, aged 24 and older, that has visited a dental clinic at least once during the last year, the last two years or the last three years, by county, age-standardised rates</t>
  </si>
  <si>
    <t>Tabell 3. Andel av befolkningen, 35–79 år, som besökt tandvården minst en gång det senaste året, de två senaste åren eller de tre senaste åren, efter utbildningsnivå. Åldersstandardiserade andelar</t>
  </si>
  <si>
    <t>Table 3. Percentage of the population, aged 35-79, that has visited a dental clinic at least once during the last year, the last two years or the last three years, by level of education, age-standardised rates</t>
  </si>
  <si>
    <t>Högsta utbildningsnivå</t>
  </si>
  <si>
    <t>Förgymnasial</t>
  </si>
  <si>
    <t>Gymnasial</t>
  </si>
  <si>
    <t>Eftergymnasial &lt; 3 år</t>
  </si>
  <si>
    <t>Eftergymnasial ≥ 3 år</t>
  </si>
  <si>
    <t>Källa: Tandhälsoregistret, Socialstyrelsen och utbildningsregistret, Statistiska centralbyrån</t>
  </si>
  <si>
    <t>Män Region</t>
  </si>
  <si>
    <t>Män Privat</t>
  </si>
  <si>
    <t>Kvinnor Region</t>
  </si>
  <si>
    <t>Kvinnor Privat</t>
  </si>
  <si>
    <t>Totalt Region</t>
  </si>
  <si>
    <t>Totalt Privat</t>
  </si>
  <si>
    <t>2016 Region</t>
  </si>
  <si>
    <t>2016 Privat</t>
  </si>
  <si>
    <t>2017 Region</t>
  </si>
  <si>
    <t>2017 Privat</t>
  </si>
  <si>
    <t>2018 Region</t>
  </si>
  <si>
    <t>2018 Privat</t>
  </si>
  <si>
    <t>2019 Region</t>
  </si>
  <si>
    <t>2019 Privat</t>
  </si>
  <si>
    <t>2020 Region</t>
  </si>
  <si>
    <t>2020 Privat</t>
  </si>
  <si>
    <t>2021 Region</t>
  </si>
  <si>
    <t>2021 Privat</t>
  </si>
  <si>
    <t>2022 Region</t>
  </si>
  <si>
    <t>2022 Privat</t>
  </si>
  <si>
    <t>2023 Region</t>
  </si>
  <si>
    <t>2023 Privat</t>
  </si>
  <si>
    <t>2024 Region</t>
  </si>
  <si>
    <t>2024 Privat</t>
  </si>
  <si>
    <t>Tabell 5A. Antal personer, 24 år och äldre, som genomgått en basundersökning minst en gång det senaste året, de två senaste åren eller de tre senaste åren, efter ålder</t>
  </si>
  <si>
    <t>Table 5A. Number of persons, aged 24 and older, that have had a regular examination at least once during the last year, the last two years or the last three years, by age</t>
  </si>
  <si>
    <t>Tabell 5B. Andel av befolkningen, 24 år och äldre, som genomgått en basundersökning minst en gång det senaste året, de två senaste åren eller de tre senaste åren, efter ålder</t>
  </si>
  <si>
    <t>Table 5B. Percentage of the population, aged 24 and older, that has had a regular examination at least once during the last year, the last two years or the last three years, by age</t>
  </si>
  <si>
    <t>Tabell 5C. Andel av befolkningen, 24 år och äldre, som genomgått en basundersökning minst en gång det senaste året, de två senaste åren eller de tre senaste åren, efter ålder </t>
  </si>
  <si>
    <t>Table 5C. Percentage of the population, aged 24 and older, that have had a regular examination at least once during the last year, the last two years or the last three years, by age </t>
  </si>
  <si>
    <t>Tabell 6A. Antal personer, 24 år och äldre, som genomgått en basundersökning minst en gång det senaste året, de två senaste åren eller de tre senaste åren, efter län</t>
  </si>
  <si>
    <t>Table 6A. Number of persons, aged 24 and older, that have had a regular examination at least once during the last year, the last two years or the last three years, by county</t>
  </si>
  <si>
    <t>Tabell 6B. Andel av befolkningen, 24 år och äldre, som genomgått en basundersökning minst en gång det senaste året, de två senaste åren eller de tre senaste åren, efter län. Åldersstandardiserade andelar</t>
  </si>
  <si>
    <t>Table 6B. Percentage of the population, aged 24 and older, that has had a regular examination at least once during the last year, the last two years or the last three years, by county. Age standardised rates</t>
  </si>
  <si>
    <t>Kvinnor, 
2024</t>
  </si>
  <si>
    <t>FIGURER</t>
  </si>
  <si>
    <t>Tabell 7. Andel av befolkningen, 35–79 år, som genomgått en basundersökning minst en gång det senaste året, de två senaste åren eller de tre senaste åren, efter utbildningsnivå. Åldersstandardiserade andelar</t>
  </si>
  <si>
    <t>Table 7. Percentage of the population, aged 35–79, that have had a regular examination at least once during the last year, the last two years or the last three years, by level of education. Age-standardised rates.</t>
  </si>
  <si>
    <t xml:space="preserve">Källa: Tandhälsoregistret, Socialstyrelsen och Utbildningsregistret, Statistikmyndigheten SCB </t>
  </si>
  <si>
    <t>Män, Region</t>
  </si>
  <si>
    <t>Män, Privat</t>
  </si>
  <si>
    <t>Kvinnor, Region</t>
  </si>
  <si>
    <t>Kvinnor, Privat</t>
  </si>
  <si>
    <t>Totalt, Region</t>
  </si>
  <si>
    <t>Totalt, Privat</t>
  </si>
  <si>
    <t>2016, Region</t>
  </si>
  <si>
    <t>2016, Privat</t>
  </si>
  <si>
    <t>2017, Region</t>
  </si>
  <si>
    <t>2018, Region</t>
  </si>
  <si>
    <t>2018, Privat</t>
  </si>
  <si>
    <t>2019, Region</t>
  </si>
  <si>
    <t>2019, Privat</t>
  </si>
  <si>
    <t>2020, Region</t>
  </si>
  <si>
    <t>2020, Privat</t>
  </si>
  <si>
    <t>2021, Region</t>
  </si>
  <si>
    <t>2021, Privat</t>
  </si>
  <si>
    <t>2022, Region</t>
  </si>
  <si>
    <t>2022, Privat</t>
  </si>
  <si>
    <t>2023, Region</t>
  </si>
  <si>
    <t>2023, Privat</t>
  </si>
  <si>
    <t>2024, Region</t>
  </si>
  <si>
    <t>2024, Privat</t>
  </si>
  <si>
    <t>30-34</t>
  </si>
  <si>
    <t>35-39</t>
  </si>
  <si>
    <t>40-44</t>
  </si>
  <si>
    <t>45-49</t>
  </si>
  <si>
    <t>50-54</t>
  </si>
  <si>
    <t>55-59</t>
  </si>
  <si>
    <t>60-64</t>
  </si>
  <si>
    <t>65-69</t>
  </si>
  <si>
    <t>70-74</t>
  </si>
  <si>
    <t>75-79</t>
  </si>
  <si>
    <t>80-84</t>
  </si>
  <si>
    <t>85-89</t>
  </si>
  <si>
    <t>Män, 
P10</t>
  </si>
  <si>
    <t>Män, 
P25</t>
  </si>
  <si>
    <t>Män, 
Median</t>
  </si>
  <si>
    <t>Män,
 P75</t>
  </si>
  <si>
    <t>Män,
 P90</t>
  </si>
  <si>
    <t>Kvinnor, 
P10</t>
  </si>
  <si>
    <t>Kvinnor, 
P25</t>
  </si>
  <si>
    <t>Kvinnor, 
Median</t>
  </si>
  <si>
    <t>Kvinnor, 
P75</t>
  </si>
  <si>
    <t>Kvinnor, 
P90</t>
  </si>
  <si>
    <t>Totalt, 
P10</t>
  </si>
  <si>
    <t>Totalt, 
P25</t>
  </si>
  <si>
    <t>Totalt, 
Median</t>
  </si>
  <si>
    <t>Totalt, 
P75</t>
  </si>
  <si>
    <t>Totalt, 
P90</t>
  </si>
  <si>
    <t>Totalt,
 P75</t>
  </si>
  <si>
    <t>Totalt,
 P90</t>
  </si>
  <si>
    <t>Tabell 10A. Antal personer, 24 år och äldre, som endast gjort akutbesök hos tandvården det senaste året, de två senaste åren eller de tre senaste åren, efter ålder</t>
  </si>
  <si>
    <t>Table 10A. Number of people, 24 years and older, which only made emergency visits to dental care during the last year, the last two years or the last three years, by age</t>
  </si>
  <si>
    <t>Tabell 10B. Andel av befolkningen, 24 år och äldre, som endast gjort akutbesök hos tandvården det senaste året, de två senaste åren eller de tre senaste åren, efter ålder</t>
  </si>
  <si>
    <t>Table 10B. Percentage of the population, aged 24 and older, which only made emergency visits to dental care during the last year, the last two years or the last three years, by age</t>
  </si>
  <si>
    <t>Tabell 11A. Antal personer, 24 år och äldre, som endast gjort akutbesök hos tandvården det senaste året, de två senaste åren eller de tre senaste åren, efter län</t>
  </si>
  <si>
    <t>Table 11A. Number of people, 24 years and older, which only made emergency visits to dental care during the last year, the last two years or the last three years, by county</t>
  </si>
  <si>
    <t>Tabell 11B. Andel av befolkningen, 24 år och äldre, som endast gjort akutbesök hos tandvården det senaste året, de två senaste åren eller de tre senaste åren, efter län. Åldersstandardiserade andelar</t>
  </si>
  <si>
    <t>Table 11B. Percentage of the population, aged 24 and older, which only made emergency visits to dental care during the last year, the last two years or the last three years, by county. Age standardised rates</t>
  </si>
  <si>
    <t>Tabell 12. Andel av befolkningen, 35–79 år, som endast gjort akutbesök hos tandvården det senaste året, de två senaste åren eller de tre senaste åren, efter utbildningsnivå. Åldersstandardiserade andelar</t>
  </si>
  <si>
    <t>Table 12. Percentage of the population, aged 35–79, which only made emergency visits to dental care during the last year, the last two years or the last three years, by level of education, age-standardised rates</t>
  </si>
  <si>
    <t>Sidan innehåller tabell 14A och 14B. Sidan innehåller även en knapp med en hyperlänk som tar dig tillbaka till innehållsförteckningen</t>
  </si>
  <si>
    <t>* Extraktioner av visdomständer är inte inkluderade/ Extractions of wisdom teeth are not included</t>
  </si>
  <si>
    <t>Åtgärderna förklaras under fliken Definitioner och mått och kodindelning under fliken Kodlista.</t>
  </si>
  <si>
    <t>Män 
Fyllning (%)</t>
  </si>
  <si>
    <t>Män 
Rotbehandling (%)</t>
  </si>
  <si>
    <t>Män 
Krona (%)</t>
  </si>
  <si>
    <t>Män 
Extraktion* (%)</t>
  </si>
  <si>
    <t>Män 
Implantat (%)</t>
  </si>
  <si>
    <t>Kvinnor 
Fyllning (%)</t>
  </si>
  <si>
    <t>Kvinnor 
Rotbehandling (%)</t>
  </si>
  <si>
    <t>Kvinnor 
Krona (%)</t>
  </si>
  <si>
    <t>Kvinnor 
Extraktion* (%)</t>
  </si>
  <si>
    <t>Kvinnor 
Implantat (%)</t>
  </si>
  <si>
    <t>Totalt 
Fyllning (%)</t>
  </si>
  <si>
    <t>Totalt 
Rotbehandling (%)</t>
  </si>
  <si>
    <t>Totalt 
Krona (%)</t>
  </si>
  <si>
    <t>Totalt 
Extraktion* (%)</t>
  </si>
  <si>
    <t>Totalt 
Implantat (%)</t>
  </si>
  <si>
    <t>Sidan innehåller tabell 15A och 15B. Sidan innehåller även en knapp med en hyperlänk som tar dig tillbaka till innehållsförteckningen</t>
  </si>
  <si>
    <t>Sidan innehåller tabell 16. Sidan innehåller även en knapp med en hyperlänk som tar dig tillbaka till innehållsförteckningen</t>
  </si>
  <si>
    <t>Privat</t>
  </si>
  <si>
    <t>Sidan innehåller tabell 17A och 17B. Sidan innehåller även en knapp med en hyperlänk som tar dig tillbaka till innehållsförteckningen</t>
  </si>
  <si>
    <t>Sidan innehåller tabell 18A, 18B och 18C. Sidan innehåller även en knapp med en hyperlänk som tar dig tillbaka till innehållsförteckningen</t>
  </si>
  <si>
    <t>Sidan innehåller tabell 19A, 19B och 19C. Sidan innehåller även en knapp med en hyperlänk som tar dig tillbaka till innehållsförteckningen</t>
  </si>
  <si>
    <t>Tabell 19A. Andel personer i befolkningen, 24 år och äldre, som har gjort minst en extraktion*, efter år och ålder</t>
  </si>
  <si>
    <t>Table 19A.  Percentage of persons, aged 24 and older, with at least one tooth extraction*, by year and age</t>
  </si>
  <si>
    <t>Tabell 19B. Andel personer i befolkningen, män 24 år och äldre, som har gjort minst en extraktion*, efter år och ålder</t>
  </si>
  <si>
    <t>Table 19B. Percentage of persons, men aged 24 and older, with at least one tooth extraction*, by year and age</t>
  </si>
  <si>
    <t>Tabell 19C. Andel personer i befolkningen, kvinnor 24 år och äldre, som har gjort minst en extraktion*, efter år och ålder</t>
  </si>
  <si>
    <t>Table 19C. Percentage of persons, women aged 24 and older, with at least one tooth extraction*, by year and age</t>
  </si>
  <si>
    <t>Tabell 20A. Andel av befolkningen, 35–79 år, som har gjort minst en extraktion*, efter år och utbildningsnivå. Åldersstandardiserade andelar</t>
  </si>
  <si>
    <t>Table 20A.  Percentage of persons, aged 35–79, with at least one tooth extraction, by year and level of education. Age-standardised rates</t>
  </si>
  <si>
    <t>2016</t>
  </si>
  <si>
    <t>2017</t>
  </si>
  <si>
    <t>2018</t>
  </si>
  <si>
    <t>2019</t>
  </si>
  <si>
    <t>2020</t>
  </si>
  <si>
    <t>2021</t>
  </si>
  <si>
    <t>2022</t>
  </si>
  <si>
    <t>2023</t>
  </si>
  <si>
    <t>2024</t>
  </si>
  <si>
    <t>Källa: Tandhälsoregistret, Socialstyrelsen och utbilsningsregistret, Statistiska centralbyrån</t>
  </si>
  <si>
    <t>*Visdomständer ej medräknade / wísdom teeth not included</t>
  </si>
  <si>
    <t>Tabell 20B. Andel tanduttagningsåtgärder* i befolkningen, efter år och utbildningsnivå, 35–79 år. Åldersstandardiserade andelar</t>
  </si>
  <si>
    <t>Table 20B. Percentage of tooth extractions, by year and level of education, 35–79 years of age. Age-standardised rates</t>
  </si>
  <si>
    <t>* Visdomständer ej medräknade / wísdom teeth not included</t>
  </si>
  <si>
    <t>Sidan innehåller tabell 20A och 20B. Sidan innehåller även en knapp med en hyperlänk som tar dig tillbaka till innehållsförteckningen</t>
  </si>
  <si>
    <t>Sidan innehåller tabell 21A och 21B. Sidan innehåller även en knapp med en hyperlänk som tar dig tillbaka till innehållsförteckningen</t>
  </si>
  <si>
    <t>Ålder vid årets slut</t>
  </si>
  <si>
    <t>Källa: Tandhälsoregistret, Socialstyrelsen</t>
  </si>
  <si>
    <t>* Behandlats för parodonitit, alla åtgärder / Treated for periodontitis, any intervention</t>
  </si>
  <si>
    <t>** Behandlats för parodontit, extraktioner och parodontalkirurgiska behandlingar / Treated for periodontitis, extractions and surgical treatments for periodontitis</t>
  </si>
  <si>
    <t>Tillstånden förklaras under fliken Definitioner och mått och kodindelning under fliken Kodlista.</t>
  </si>
  <si>
    <t>Sidan innehåller tabell 22A och 22B. Sidan innehåller även en knapp med en hyperlänk som tar dig tillbaka till innehållsförteckningen</t>
  </si>
  <si>
    <t>Sidan innehåller tabell 23A och 23B. Sidan innehåller även en knapp med en hyperlänk som tar dig tillbaka till innehållsförteckningen</t>
  </si>
  <si>
    <t>Sidan innehåller tabell 24A och 24B. Sidan innehåller även en knapp med en hyperlänk som tar dig tillbaka till innehållsförteckningen</t>
  </si>
  <si>
    <t>Sidan innehåller tabell 25A, 25B och 25C. Sidan innehåller även en knapp med en hyperlänk som tar dig tillbaka till innehållsförteckningen</t>
  </si>
  <si>
    <t>Män, Fyllning av en yta på framtand eller hörntand</t>
  </si>
  <si>
    <t>Män, Fyllning av två ytor på framtand eller hörntand</t>
  </si>
  <si>
    <t>Män, Fyllning av tre eller flera ytor på framtand eller hörntand</t>
  </si>
  <si>
    <t>Män, Fyllning av en yta på molar eller premolar</t>
  </si>
  <si>
    <t>Män, Fyllning av två ytor på molar eller premolar</t>
  </si>
  <si>
    <t>Män, Fyllning av tre eller flera ytor på molar eller premolar</t>
  </si>
  <si>
    <t>Män, Krona i plastiskt material, klinikframställd</t>
  </si>
  <si>
    <t>Kvinnor, Fyllning av en yta på framtand eller hörntand</t>
  </si>
  <si>
    <t>Kvinnor, Fyllning av två ytor på framtand eller hörntand</t>
  </si>
  <si>
    <t>Kvinnor, Fyllning av tre eller flera ytor på framtand eller hörntand</t>
  </si>
  <si>
    <t>Kvinnor, Fyllning av en yta på molar eller premolar</t>
  </si>
  <si>
    <t>Kvinnor, Fyllning av två ytor på molar eller premolar</t>
  </si>
  <si>
    <t>Kvinnor, Fyllning av tre eller flera ytor på molar eller premolar</t>
  </si>
  <si>
    <t>Kvinnor, Krona i plastiskt material, klinikframställd</t>
  </si>
  <si>
    <t>Totalt, Fyllning av en yta på framtand eller hörntand</t>
  </si>
  <si>
    <t>Totalt, Fyllning av två ytor på framtand eller hörntand</t>
  </si>
  <si>
    <t>Totalt, Fyllning av tre eller flera ytor på framtand eller hörntand</t>
  </si>
  <si>
    <t>Totalt, Fyllning av en yta på molar eller premolar</t>
  </si>
  <si>
    <t>Totalt, Fyllning av två ytor på molar eller premolar</t>
  </si>
  <si>
    <t>Totalt, Fyllning av tre eller flera ytor på molar eller premolar</t>
  </si>
  <si>
    <t>Totalt, Krona i plastiskt material, klinikframställd</t>
  </si>
  <si>
    <t>Sidan innehåller tabell 27A och 27B. Sidan innehåller även en knapp med en hyperlänk som tar dig tillbaka till innehållsförteckningen</t>
  </si>
  <si>
    <t>Män, Region, 
Fyllning av en yta på framtand eller hörntand</t>
  </si>
  <si>
    <t>Män, Region, 
Fyllning av två ytor på framtand eller hörntand</t>
  </si>
  <si>
    <t>Män, Region, 
Fyllning av tre eller flera ytor på framtand eller hörntand</t>
  </si>
  <si>
    <t>Män, Region, 
Fyllning av en yta på molar eller premolar</t>
  </si>
  <si>
    <t>Män, Region, 
Fyllning av två ytor på molar eller premolar</t>
  </si>
  <si>
    <t>Män, Region, 
Fyllning av tre eller flera ytor på molar eller premolar</t>
  </si>
  <si>
    <t>Män, Region, 
Krona i plastiskt material, klinikframställd</t>
  </si>
  <si>
    <t>Män, Privat, 
Fyllning av en yta på framtand eller hörntand</t>
  </si>
  <si>
    <t>Män, Privat, 
Fyllning av två ytor på framtand eller hörntand</t>
  </si>
  <si>
    <t>Män, Privat, 
Fyllning av tre eller flera ytor på framtand eller hörntand</t>
  </si>
  <si>
    <t>Män, Privat, 
Fyllning av en yta på molar eller premolar</t>
  </si>
  <si>
    <t>Män, Privat, 
Fyllning av två ytor på molar eller premolar</t>
  </si>
  <si>
    <t>Män, Privat, 
Fyllning av tre eller flera ytor på molar eller premolar</t>
  </si>
  <si>
    <t>Män, Privat, 
Krona i plastiskt material, klinikframställd</t>
  </si>
  <si>
    <t>Kvinnor, Region, 
Fyllning av en yta på framtand eller hörntand</t>
  </si>
  <si>
    <t>Kvinnor, Region, 
Fyllning av två ytor på framtand eller hörntand</t>
  </si>
  <si>
    <t>Kvinnor, Region, 
Fyllning av tre eller flera ytor på framtand eller hörntand</t>
  </si>
  <si>
    <t>Kvinnor, Region, 
Fyllning av en yta på molar eller premolar</t>
  </si>
  <si>
    <t>Kvinnor, Region, 
Fyllning av två ytor på molar eller premolar</t>
  </si>
  <si>
    <t>Kvinnor, Region, 
Krona i plastiskt material, klinikframställd</t>
  </si>
  <si>
    <t>Kvinnor, Region, 
Fyllning av tre eller flera ytor på molar eller premolar</t>
  </si>
  <si>
    <t>Kvinnor, Privat, 
Fyllning av en yta på framtand eller hörntand</t>
  </si>
  <si>
    <t>Kvinnor, Privat, 
Fyllning av två ytor på framtand eller hörntand</t>
  </si>
  <si>
    <t>Kvinnor, Privat, 
Fyllning av tre eller flera ytor på framtand eller hörntand</t>
  </si>
  <si>
    <t>Kvinnor, Privat, 
Fyllning av en yta på molar eller premolar</t>
  </si>
  <si>
    <t>Kvinnor, Privat, 
Fyllning av två ytor på molar eller premolar</t>
  </si>
  <si>
    <t>Kvinnor, Privat, 
Fyllning av tre eller flera ytor på molar eller premolar</t>
  </si>
  <si>
    <t>Kvinnor, Privat, 
Krona i plastiskt material, klinikframställd</t>
  </si>
  <si>
    <t>Totalt, Region, 
Fyllning av en yta på framtand eller hörntand</t>
  </si>
  <si>
    <t>Totalt, Region, 
Fyllning av två ytor på framtand eller hörntand</t>
  </si>
  <si>
    <t>Totalt, Region,
Fyllning av tre eller flera ytor på framtand eller hörntand</t>
  </si>
  <si>
    <t>Totalt, Region, 
Fyllning av en yta på molar eller premolar</t>
  </si>
  <si>
    <t>Totalt, Region, 
Fyllning av två ytor på molar eller premolar</t>
  </si>
  <si>
    <t>Totalt, Region, 
Fyllning av tre eller flera ytor på molar eller premolar</t>
  </si>
  <si>
    <t>Totalt, Region, 
Krona i plastiskt material, klinikframställd</t>
  </si>
  <si>
    <t>Totalt, Privat, 
Fyllning av en yta på framtand eller hörntand</t>
  </si>
  <si>
    <t>Totalt, Privat, 
Fyllning av två ytor på framtand eller hörntand</t>
  </si>
  <si>
    <t>Totalt, Privat, 
Fyllning av tre eller flera ytor på framtand eller hörntand</t>
  </si>
  <si>
    <t>Totalt, Privat, 
Fyllning av en yta på molar eller premolar</t>
  </si>
  <si>
    <t>Totalt, Privat, 
Fyllning av två ytor på molar eller premolar</t>
  </si>
  <si>
    <t>Totalt, Privat, 
Fyllning av tre eller flera ytor på molar eller premolar</t>
  </si>
  <si>
    <t>Totalt, Privat, 
Krona i plastiskt material, klinikframställd</t>
  </si>
  <si>
    <t>Sidan innehåller tabell 28A, 28B och 28C. Sidan innehåller även en knapp med en hyperlänk som tar dig tillbaka till innehållsförteckningen</t>
  </si>
  <si>
    <t>Sidan innehåller tabell 29A, 29B och 29C. Sidan innehåller även en knapp med en hyperlänk som tar dig tillbaka till innehållsförteckningen</t>
  </si>
  <si>
    <t>Minst en fyllning, 
Antal personer</t>
  </si>
  <si>
    <t>Minst en fyllning, 
Andel (%) bland befolkningen</t>
  </si>
  <si>
    <t>Minst en fyllning, 
Andel (%) bland samtliga besökare</t>
  </si>
  <si>
    <t>Minst en fyllning p.g.a. primärkaries, 
Antal personer</t>
  </si>
  <si>
    <t>Minst en fyllning p.g.a. primärkaries, 
Andel (%) bland samtliga besökare</t>
  </si>
  <si>
    <t>Minst en fyllning p.g.a. primärkaries,
Andel (%) bland samtliga som gjort en fyllning</t>
  </si>
  <si>
    <t>Minst en fyllning p.g.a. sekundärkaries,
Antal personer</t>
  </si>
  <si>
    <t>Minst en fyllning p.g.a. sekundärkaries,
Andel (%) bland samtliga besökare</t>
  </si>
  <si>
    <t>Minst en fyllning p.g.a. sekundärkaries,
Andel (%) bland samtliga som gjort en fyllning</t>
  </si>
  <si>
    <t>Minst en fyllning p.g.a. fraktur eller förlust av tandsubstans, 
Antal personer</t>
  </si>
  <si>
    <t>Minst en fyllning p.g.a. fraktur eller förlust av tandsubstans, 
Andel (%) bland samtliga besökare</t>
  </si>
  <si>
    <t>Minst en fyllning p.g.a. fraktur eller förlust av tandsubstans, 
Andel (%) bland samtliga som gjort en fyllning</t>
  </si>
  <si>
    <t>Minst en fyllning p.g.a. fraktur eller förlust av fyllningsmaterial, 
Antal personer</t>
  </si>
  <si>
    <t>Minst en fyllning p.g.a. fraktur eller förlust av fyllningsmaterial, 
Andel (%) bland samtliga besökare</t>
  </si>
  <si>
    <t>Minst en fyllning p.g.a. fraktur eller förlust av fyllningsmaterial, 
Andel (%) bland samtliga som gjort en fyllning</t>
  </si>
  <si>
    <t>Minst en fyllning p.g.a. annan orsak, 
Antal personer</t>
  </si>
  <si>
    <t>Minst en fyllning p.g.a. annan orsak, 
Andel (%) bland samtliga besökare</t>
  </si>
  <si>
    <t>Minst en fyllning p.g.a. annan orsak, 
Andel (%) bland samtliga som gjort en fyllning</t>
  </si>
  <si>
    <t>Sidan innehåller tabell 30A, 30B och 30C. Sidan innehåller även en knapp med en hyperlänk som tar dig tillbaka till innehållsförteckningen</t>
  </si>
  <si>
    <t>Sidan innehåller tabell 31A, 31B och 31C. Sidan innehåller även en knapp med en hyperlänk som tar dig tillbaka till innehållsförteckningen</t>
  </si>
  <si>
    <t>Källa: Tandhälsoregistret, Socialstyrelsen och Utbildningsregistret, Statistiskmyndigheten SCB</t>
  </si>
  <si>
    <t>Sidan innehåller tabell 32A, 32B och 32C. Sidan innehåller även en knapp med en hyperlänk som tar dig tillbaka till innehållsförteckningen</t>
  </si>
  <si>
    <t>Tabell 34A. Utnyttjandet av Särskilt tandvårdsbidrag (STB) bland personer med Sjögrens syndrom, efter kön</t>
  </si>
  <si>
    <t>Table 34A. Use of the Special dental care allowance (STB) among persons with Sjogren's Syndrome, by sex</t>
  </si>
  <si>
    <t>Sidan innehåller tabell 34A, 34B, 34C och 34D. Sidan innehåller även en knapp med en hyperlänk som tar dig tillbaka till innehållsförteckningen</t>
  </si>
  <si>
    <t>Prevalens Sjögrens syndrom*, Antal</t>
  </si>
  <si>
    <t xml:space="preserve">Källa: Tandhälsoregistret och Patientregistret, Socialstyrelsen </t>
  </si>
  <si>
    <t>Tabell 34B. Utnyttjandet av Särskilt tandvårdsbidrag (STB) bland personer med Crohns sjukdom, efter kön</t>
  </si>
  <si>
    <t>Table 34B. Use of the Special dental care allowance (STB) among persons with Crohn Disease, by sex</t>
  </si>
  <si>
    <t>Prevalens Crohns sjukdom*, Antal</t>
  </si>
  <si>
    <t>Tabell 34C. Utnyttjandet av Särskilt tandvårdsbidrag (STB) bland personer med cystisk fibros, efter kön</t>
  </si>
  <si>
    <t>Table 34C. Use of the Special dental care allowance (STB) among persons with Cystic Fibrosis, by sex</t>
  </si>
  <si>
    <t>Prevalens cystisk fibros*, Antal</t>
  </si>
  <si>
    <t>Tabell 34D. Utnyttjandet av Särskilt tandvårdsbidrag (STB) bland personer med ulcerös kolit, efter kön</t>
  </si>
  <si>
    <t>Table 34D. Use of the Special dental care allowance (STB) among persons with Ulcerative Colitis, by sex</t>
  </si>
  <si>
    <t>Prevalens ulcerös kolit*, Antal</t>
  </si>
  <si>
    <t>Antal kvarvarande tänder 
Median</t>
  </si>
  <si>
    <t>Antal intakta tänder 
Median</t>
  </si>
  <si>
    <t>Antal ej intakta tänder 
Median</t>
  </si>
  <si>
    <r>
      <t>Antal kvarvarande tänder 
P</t>
    </r>
    <r>
      <rPr>
        <vertAlign val="subscript"/>
        <sz val="8"/>
        <color theme="1"/>
        <rFont val="Noto Sans"/>
        <family val="2"/>
        <scheme val="minor"/>
      </rPr>
      <t>10</t>
    </r>
  </si>
  <si>
    <r>
      <t>Antal kvarvarande tänder 
P</t>
    </r>
    <r>
      <rPr>
        <vertAlign val="subscript"/>
        <sz val="8"/>
        <color theme="1"/>
        <rFont val="Noto Sans"/>
        <family val="2"/>
        <scheme val="minor"/>
      </rPr>
      <t>25</t>
    </r>
  </si>
  <si>
    <r>
      <t>Antal kvarvarande tänder 
P</t>
    </r>
    <r>
      <rPr>
        <vertAlign val="subscript"/>
        <sz val="8.5"/>
        <color theme="1"/>
        <rFont val="Noto Sans"/>
        <family val="2"/>
        <scheme val="minor"/>
      </rPr>
      <t>75</t>
    </r>
  </si>
  <si>
    <r>
      <t>Antal kvarvarande tänder 
P</t>
    </r>
    <r>
      <rPr>
        <vertAlign val="subscript"/>
        <sz val="8.5"/>
        <color theme="1"/>
        <rFont val="Noto Sans"/>
        <family val="2"/>
        <scheme val="minor"/>
      </rPr>
      <t>90</t>
    </r>
  </si>
  <si>
    <r>
      <t>Antal intakta tänder 
P</t>
    </r>
    <r>
      <rPr>
        <vertAlign val="subscript"/>
        <sz val="8"/>
        <color theme="1"/>
        <rFont val="Noto Sans"/>
        <family val="2"/>
        <scheme val="minor"/>
      </rPr>
      <t>10</t>
    </r>
  </si>
  <si>
    <r>
      <t>Antal intakta tänder 
P</t>
    </r>
    <r>
      <rPr>
        <vertAlign val="subscript"/>
        <sz val="8"/>
        <color theme="1"/>
        <rFont val="Noto Sans"/>
        <family val="2"/>
        <scheme val="minor"/>
      </rPr>
      <t>25</t>
    </r>
  </si>
  <si>
    <r>
      <t>Antal intakta tänder 
P</t>
    </r>
    <r>
      <rPr>
        <vertAlign val="subscript"/>
        <sz val="8"/>
        <color theme="1"/>
        <rFont val="Noto Sans"/>
        <family val="2"/>
        <scheme val="minor"/>
      </rPr>
      <t>75</t>
    </r>
  </si>
  <si>
    <r>
      <t>Antal intakta tänder 
P</t>
    </r>
    <r>
      <rPr>
        <vertAlign val="subscript"/>
        <sz val="8"/>
        <color theme="1"/>
        <rFont val="Noto Sans"/>
        <family val="2"/>
        <scheme val="minor"/>
      </rPr>
      <t>90</t>
    </r>
  </si>
  <si>
    <r>
      <t>Antal ej intakta tänder 
P</t>
    </r>
    <r>
      <rPr>
        <vertAlign val="subscript"/>
        <sz val="8"/>
        <color theme="1"/>
        <rFont val="Noto Sans"/>
        <family val="2"/>
        <scheme val="minor"/>
      </rPr>
      <t>10</t>
    </r>
  </si>
  <si>
    <r>
      <t>Antal ej intakta tänder 
P</t>
    </r>
    <r>
      <rPr>
        <vertAlign val="subscript"/>
        <sz val="8"/>
        <color theme="1"/>
        <rFont val="Noto Sans"/>
        <family val="2"/>
        <scheme val="minor"/>
      </rPr>
      <t>25</t>
    </r>
  </si>
  <si>
    <r>
      <t>Antal ej intakta tänder 
P</t>
    </r>
    <r>
      <rPr>
        <vertAlign val="subscript"/>
        <sz val="8"/>
        <color theme="1"/>
        <rFont val="Noto Sans"/>
        <family val="2"/>
        <scheme val="minor"/>
      </rPr>
      <t>75</t>
    </r>
  </si>
  <si>
    <r>
      <t>Antal ej intakta tänder 
P</t>
    </r>
    <r>
      <rPr>
        <vertAlign val="subscript"/>
        <sz val="8"/>
        <color theme="1"/>
        <rFont val="Noto Sans"/>
        <family val="2"/>
        <scheme val="minor"/>
      </rPr>
      <t>90</t>
    </r>
  </si>
  <si>
    <t>Sidan innehåller tabell 36A, 36B och 36C. Sidan innehåller även en knapp med en hyperlänk som tar dig tillbaka till innehållsförteckningen</t>
  </si>
  <si>
    <t>Tabell 36A. Skattad* andel tandlösa i befolkningen, personer 60 år och äldre, efter utbildningsnivå</t>
  </si>
  <si>
    <t>Table 36A. Estimated proportion of edentulous people, 60 years and older, by level of education</t>
  </si>
  <si>
    <t>Förgymnasial 
Tandlös (%)</t>
  </si>
  <si>
    <t>Gymnasial 
Tandlös (%)</t>
  </si>
  <si>
    <t>Totalt 
Tandlös (%)</t>
  </si>
  <si>
    <t>60–69</t>
  </si>
  <si>
    <t>70–79</t>
  </si>
  <si>
    <t>80–89</t>
  </si>
  <si>
    <t>90–</t>
  </si>
  <si>
    <t>*Under fliken Definitioner och mått förklaras hur skattningen gjorts.</t>
  </si>
  <si>
    <t>Tabell 36B. Skattad* andel tandlösa i befolkningen, män 60 år och äldre, efter utbildningsnivå</t>
  </si>
  <si>
    <t>Tabell 36B. Estimated proportion of edentulous people, men 60 years and older, by level of education</t>
  </si>
  <si>
    <t>Tabell 36C. Skattad* andel tandlösa i befolkningen, kvinnor 60 år och äldre, efter utbildningsnivå</t>
  </si>
  <si>
    <t>Table 36C. Estimated proportion of edentulous people, women 60 years and older, by level of education</t>
  </si>
  <si>
    <t>Sidan innehåller tabell 37A, 37B och 37C. Sidan innehåller även en knapp med en hyperlänk som tar dig tillbaka till innehållsförteckningen</t>
  </si>
  <si>
    <t>Tabell 37A. Skattad* andel personer i befolkningen, med 20 eller fler egna tänder, 60 år och äldre, efter utbildningsnivå</t>
  </si>
  <si>
    <t>Table 37A. Estimated prevalence of number of persons with 20 or more natural teeth, 60 years and older, by level of education</t>
  </si>
  <si>
    <t>Tabell 37B. Skattad* andel personer i befolkningen, med 20 eller fler egna tänder, män 60 år och äldre, efter utbildningsnivå</t>
  </si>
  <si>
    <t>Table 37B. Estimated prevalence of number of persons with 20 or more natural teeth, men 60 years and older, by level of education</t>
  </si>
  <si>
    <t>Tabell 37C. Skattad* andel personer i befolkningen, med 20 eller fler egna tänder, kvinnor 60 år och äldre, efter utbildningsnivå</t>
  </si>
  <si>
    <t>Table 37C. Estimated prevalence of number of persons with 20 or more natural teeth, women 60 years and older, by level of education</t>
  </si>
  <si>
    <t>Sidan innehåller tabell 38. Sidan innehåller även en knapp med en hyperlänk som tar dig tillbaka till innehållsförteckningen</t>
  </si>
  <si>
    <t>Besökstyp</t>
  </si>
  <si>
    <t>Endast akut</t>
  </si>
  <si>
    <t>85+</t>
  </si>
  <si>
    <t>Eftergymnasial 3 år eller längre</t>
  </si>
  <si>
    <t>Övriga besök</t>
  </si>
  <si>
    <t>Alla besök</t>
  </si>
  <si>
    <t>Alla utbildningsnivåer</t>
  </si>
  <si>
    <r>
      <t>Antal kvarvarande tänder 
P</t>
    </r>
    <r>
      <rPr>
        <vertAlign val="subscript"/>
        <sz val="8"/>
        <color theme="1"/>
        <rFont val="Noto Sans"/>
        <family val="2"/>
        <scheme val="minor"/>
      </rPr>
      <t>75</t>
    </r>
  </si>
  <si>
    <r>
      <t>Antal kvarvarande tänder 
P</t>
    </r>
    <r>
      <rPr>
        <vertAlign val="subscript"/>
        <sz val="8"/>
        <color theme="1"/>
        <rFont val="Noto Sans"/>
        <family val="2"/>
        <scheme val="minor"/>
      </rPr>
      <t>90</t>
    </r>
  </si>
  <si>
    <t>Eftergymnasial &lt; 3 år 
Tandlös (%)</t>
  </si>
  <si>
    <t>Eftergymnasial ≥ 3 år 
Tandlös (%)</t>
  </si>
  <si>
    <t>Män (%) 
periimplantit</t>
  </si>
  <si>
    <t>Män (%)
Parodontit*</t>
  </si>
  <si>
    <t>Män (%) 
Parodontit**</t>
  </si>
  <si>
    <t>Män (%) 
Kavitet på grund av karies</t>
  </si>
  <si>
    <t>Kvinnor (%) 
periimplantit</t>
  </si>
  <si>
    <t>Kvinnor (%) 
Parodontit*</t>
  </si>
  <si>
    <t>Kvinnor (%) 
Parodontit**</t>
  </si>
  <si>
    <t>Kvinnor (%) 
Kavitet på grund av karies</t>
  </si>
  <si>
    <t>Totalt (%) 
periimplantit</t>
  </si>
  <si>
    <t>Totalt (%) 
Parodontit*</t>
  </si>
  <si>
    <t>Totalt (%) 
Parodontit**</t>
  </si>
  <si>
    <t>Totalt (%) 
Kavitet på grund av karies</t>
  </si>
  <si>
    <t>Män (%) 
Tandslitage på grund av 
erosion, abrasion eller attrition</t>
  </si>
  <si>
    <t>Kvinnor (%) 
Tandslitage på grund av 
erosion, abrasion eller attrition</t>
  </si>
  <si>
    <t>Totalt (%) 
Tandslitage på grund av 
erosion, abrasion eller attrition</t>
  </si>
  <si>
    <t>Män (%) 
Förgymnasial</t>
  </si>
  <si>
    <t>Män (%) 
Gymnasial</t>
  </si>
  <si>
    <t>Män (%) 
Eftergymnasial &lt; 3 år</t>
  </si>
  <si>
    <t>Män (%) 
Eftergymnasial ≥ 3 år</t>
  </si>
  <si>
    <t>Män (%) 
Totalt</t>
  </si>
  <si>
    <t>Kvinnor (%) 
Förgymnasial</t>
  </si>
  <si>
    <t>Kvinnor (%) 
Gymnasial</t>
  </si>
  <si>
    <t>Kvinnor (%) 
Eftergymnasial &lt; 3 år</t>
  </si>
  <si>
    <t>Kvinnor (%) 
Eftergymnasial ≥ 3 år</t>
  </si>
  <si>
    <t>Kvinnor (%) 
Totalt</t>
  </si>
  <si>
    <t>Totalt (%) 
Förgymnasial</t>
  </si>
  <si>
    <t>Totalt (%) 
Gymnasial</t>
  </si>
  <si>
    <t>Totalt (%) 
Eftergymnasial &lt; 3 år</t>
  </si>
  <si>
    <t>Totalt (%) 
Eftergymnasial ≥ 3 år</t>
  </si>
  <si>
    <t>Totalt (%) 
Totalt</t>
  </si>
  <si>
    <t>Män (%) 
Parodontit*</t>
  </si>
  <si>
    <t>Män (%) 
Förhöjd risk för karies eller initialkaries</t>
  </si>
  <si>
    <t>Kvinnor (%) 
Förhöjd risk för karies eller initialkaries</t>
  </si>
  <si>
    <t>Totalt (%) 
Förhöjd risk för karies eller initialkaries</t>
  </si>
  <si>
    <t>Sidan innehåller tabell 33. Sidan innehåller även en knapp med en hyperlänk som tar dig tillbaka till innehållsförteckningen</t>
  </si>
  <si>
    <t>Skäl till bidrag</t>
  </si>
  <si>
    <t>Crohns sjukdom</t>
  </si>
  <si>
    <t>Genomgången organtransplantation</t>
  </si>
  <si>
    <t>Immunosuppression pga läkemedelsbeh.</t>
  </si>
  <si>
    <t>KOL och syrgas eller näringsdryck</t>
  </si>
  <si>
    <t>Muntorrhet pga läkemedelsbehandling</t>
  </si>
  <si>
    <t>Muntorrhet pga strålbehandling</t>
  </si>
  <si>
    <t>Pågående dialysbehandling</t>
  </si>
  <si>
    <t>Sjögrens syndrom</t>
  </si>
  <si>
    <t>Svårinställd diabetes</t>
  </si>
  <si>
    <t>Tarmsvikt</t>
  </si>
  <si>
    <t>Ulcerös kolit</t>
  </si>
  <si>
    <t>Totalt, 2024</t>
  </si>
  <si>
    <t>Kvinnor, 
2016</t>
  </si>
  <si>
    <t>Kvinnor, 
2017</t>
  </si>
  <si>
    <t>Män, 2018</t>
  </si>
  <si>
    <t>Kvinnor, 
2018</t>
  </si>
  <si>
    <t>Totalt, 2018</t>
  </si>
  <si>
    <t>Män, 2019</t>
  </si>
  <si>
    <t>Kvinnor, 
2019</t>
  </si>
  <si>
    <t>Totalt, 2019</t>
  </si>
  <si>
    <t>Kvinnor, 
2020</t>
  </si>
  <si>
    <t>Män, 2020</t>
  </si>
  <si>
    <t>Kvinnor, 
2021</t>
  </si>
  <si>
    <t>Totalt, 2021</t>
  </si>
  <si>
    <t>Män, 2021</t>
  </si>
  <si>
    <t>Kvinnor, 
2022</t>
  </si>
  <si>
    <t>Totalt, 2022</t>
  </si>
  <si>
    <t>Män, 2022</t>
  </si>
  <si>
    <t>Kvinnor, 
2023</t>
  </si>
  <si>
    <t>Totalt, 2023</t>
  </si>
  <si>
    <t>Män, 2023</t>
  </si>
  <si>
    <t>Totalt, 
2016</t>
  </si>
  <si>
    <t>Män, 
2017</t>
  </si>
  <si>
    <t>Totalt, 
2017</t>
  </si>
  <si>
    <t>En person kan förekomma i flera kategorier som specificerar skäl till bidrag. Därmed motsvarar inte totalen antalet unika personer som nyttjat STB.</t>
  </si>
  <si>
    <t>Besök hos tandvården p.g.a. tillstånd och besvär som behöver åtgärdas omgående.</t>
  </si>
  <si>
    <t>Tandvård som inte finns i registret är:
- Viss tandvård som utförs till hälso- och sjukvårdsavgift som avser:
       1) Tandvård som ett led i en sjukdomsbehandling.
       2) Oralkirurgi som kräver sjukhusresurser. 
-Åtgärder som inte ingår i det statliga tandvårdsstödet, t.ex. kosmetiska åtgärder.
-Tandvård för barn och unga vuxna.</t>
  </si>
  <si>
    <t>För ytterligare information om kvalitet och bortfall, se dokumentet ”Kvalitetsdeklaraton”. http://www.socialstyrelsen.se/globalassets/sharepoint-dokument/artikelkatalog/statistik/2023-9-8720-Kvalitetsdeklaration.pdf</t>
  </si>
  <si>
    <t>På den här sidan finns information om statistiken. Sidan innehåller även en knapp med en hyperlänk som tar dig tillbaka till innehållsförteckningen.</t>
  </si>
  <si>
    <t>På den här sidan redovisasåtgärds- och tillståndskoder på engelska och svenska. Sidan innehåller även en knapp med en hyperlänk som tar dig tillbaka till innehållsförteckningen.</t>
  </si>
  <si>
    <t>Tillstånd/Diagnosis</t>
  </si>
  <si>
    <t>Åtgärd/Intervention</t>
  </si>
  <si>
    <t>Sidan innehåller tabell 1A, 1B, 1C och 1D. Sidan innehåller även tre figurer, en informationsruta, samt en knapp med en hyperlänk som tar dig tillbaka till innehållsförteckningen.</t>
  </si>
  <si>
    <t>Sidan innehåller tabell 2A och 2B. Sidan innehåller även tre figurer, en informationsruta, samt en knapp med en hyperlänk som tar dig tillbaka till innehållsförteckningen</t>
  </si>
  <si>
    <t>På den här sidan finns en kodlista på svenska och engelska. Sidan innehåller även en informationsruta samt en knapp med en hyperlänk som tar dig tillbaka till innehållsförteckningen.</t>
  </si>
  <si>
    <t>På den här sidan finns en ordlista på svenska och engelska. Sidan innehåller även en informationsruta samt en knapp med en hyperlänk som tar dig tillbaka till innehållsförteckningen.</t>
  </si>
  <si>
    <t>Figurer</t>
  </si>
  <si>
    <t>Sidan innehåller Tabell 3. Sidan innehåller även en figur samt en knapp med en hyperlänk som tar dig tillbaka till innehållsförteckningen.</t>
  </si>
  <si>
    <t>Sidan innehåller tabell 4A, 4B och 4C. Sidan innehåller även en informationsruta samt en knapp med en hyperlänk som tar dig tillbaka till innehållsförteckningen.</t>
  </si>
  <si>
    <t>Sidan innehåller tabell 5A, 5B och 5C. Sidan innehåller även tre figurer, en informationsruta samt en knapp med en hyperlänk som tar dig tillbaka till innehållsförteckningen.</t>
  </si>
  <si>
    <t>Sidan innehåller tabell 6A och 6B. Sidan innehåller även tre figurer samt en knapp med en hyperlänk som tar dig tillbaka till innehållsförteckningen.</t>
  </si>
  <si>
    <t>Sidan innehåller tabell 7. Sidan innehåller även två figurer samt en knapp med en hyperlänk som tar dig tillbaka till innehållsförteckningen</t>
  </si>
  <si>
    <t>Sidan innehåller tabell 8A, 8B och 8C. Sidan innehåller även en informationsruta same en knapp med en hyperlänk som tar dig tillbaka till innehållsförteckningen</t>
  </si>
  <si>
    <t>Sidan innehåller tabell 9A, 9B och 9C. Sidan innehåller även en informationsruta samt en knapp med en hyperlänk som tar dig tillbaka till innehållsförteckningen</t>
  </si>
  <si>
    <t>Sidan innehåller tabell 10A och 10B. Sidan innehåller även en informationsruta samt en knapp med en hyperlänk som tar dig tillbaka till innehållsförteckningen</t>
  </si>
  <si>
    <t>Erosioner pga ätstörning eller reflux</t>
  </si>
  <si>
    <t>Sidan innehåller tabell 11A och 11B. Sidan innehåller även tre figurer, en informationsruta, samt en knapp med en hyperlänk som tar dig tillbaka till innehållsförteckningen</t>
  </si>
  <si>
    <t>Figur</t>
  </si>
  <si>
    <t>Sidan innehåller tabell 12. Sidan innehåller även en figur, en informationsruta samt en knapp med en hyperlänk som tar dig tillbaka till innehållsförteckningen</t>
  </si>
  <si>
    <t>Sidan innehåller tabell 13A och 13B. Sidan innehåller även en informationsruta samt en knapp med en hyperlänk som tar dig tillbaka till innehållsförteckningen</t>
  </si>
  <si>
    <t>Statistik om särskilt tandvårdsbidrag (STB) redovisas även av Försäkringskassan. Socialstyrelsen redovisar antalet personer som nyttjat STB fördelat på skäl till bidrag, medan Försäkringskassan redovisar antalet personer som mottagit STB. I Socialstyrelsens statistik ingår inte personer som enbart nyttjat sitt STB till att betala abonnemangsavtal, vilket kan ge upphov till vissa skillnader i statistiken som redovisas här jämfört med statistiken som redovisas av Försäkringskassan.</t>
  </si>
  <si>
    <t>Källa: Tandhälsoregistret, Socialstyrelsen och utbildningsregistret, Statistiskmyndigheten SCB</t>
  </si>
  <si>
    <t>Västra
Götaland</t>
  </si>
  <si>
    <t>Sidan innehåller tabell 26A, 26B och 26C. Sidan innehåller även en knapp med en hyperlänk som tar dig tillbaka till innehållsförteckningen.</t>
  </si>
  <si>
    <t>Sidan innehåller tabell 35A och 35B. Sidan innehåller även en figur, en informationsruta samt en knapp med en hyperlänk som tar dig tillbaka till innehållsförteckningen</t>
  </si>
  <si>
    <t>Källa: Tandhälsoregistret, Socialstyrelsen och utbildningsregistret, Statistikmyndigheten SCB</t>
  </si>
  <si>
    <t>Förgymnasial 
Undre gräns
(95%-igt KI)</t>
  </si>
  <si>
    <t>Förgymnasial 
Övre gräns
(95%-igt KI)</t>
  </si>
  <si>
    <t xml:space="preserve">Gymnasial 
Undre gräns
(95%-igt KI) </t>
  </si>
  <si>
    <t xml:space="preserve">Eftergymnasial &lt; 3 år 
Undre gräns
(95%-igt KI) </t>
  </si>
  <si>
    <t>Gymnasial 
Övre gräns
(95%-igt KI)</t>
  </si>
  <si>
    <t>Eftergymnasial &lt; 3 år 
Övre gräns
(95%-igt KI)</t>
  </si>
  <si>
    <t xml:space="preserve">Eftergymnasial ≥ 3 år 
Undre gräns
(95%-igt KI) </t>
  </si>
  <si>
    <t xml:space="preserve">Eftergymnasial ≥ 3 år 
Övre gräns
(95%-igt KI) </t>
  </si>
  <si>
    <t>Totalt 
Undre gräns
(95%-igt KI)</t>
  </si>
  <si>
    <t>Totalt 
Övre gräns
(95%-igt KI)</t>
  </si>
  <si>
    <t>Förgymnasial 
Antal tänder ≥  20 (%)</t>
  </si>
  <si>
    <t>Gymnasial 
Antal tänder ≥  20 (%)</t>
  </si>
  <si>
    <t>Eftergymnasial &lt; 3 år 
Antal tänder ≥  20 (%)</t>
  </si>
  <si>
    <t>Eftergymnasial ≥ 3 år 
Antal tänder ≥  20 (%)</t>
  </si>
  <si>
    <t>Totalt 
Antal tänder ≥  20 (%)</t>
  </si>
  <si>
    <t>Eftergymnasial &lt;3 år</t>
  </si>
  <si>
    <t>Eftergymnasial 3 år
eller längre</t>
  </si>
  <si>
    <t>Båda könen</t>
  </si>
  <si>
    <t>Prevalence</t>
  </si>
  <si>
    <t>På den här sidan finns information om definitioner och mått på svenska och engelska. Sidan innehåller även en knapp med en hyperlänk som tar dig tillbaka till innehållsförteckningen.</t>
  </si>
  <si>
    <t>Källa: Tandhälsoregistret, Socialstyrelsen och Utbildningsregistret, Statistikmyndigheten SCB</t>
  </si>
  <si>
    <r>
      <t xml:space="preserve">Eftergymnasial </t>
    </r>
    <r>
      <rPr>
        <sz val="8"/>
        <color indexed="8"/>
        <rFont val="Noto Sans"/>
        <family val="2"/>
        <scheme val="minor"/>
      </rPr>
      <t>≥ 3 år</t>
    </r>
  </si>
  <si>
    <t>30–39, 
P10</t>
  </si>
  <si>
    <t>30–39, 
P25</t>
  </si>
  <si>
    <t>30–39, 
Median</t>
  </si>
  <si>
    <t>30–39,
 P75</t>
  </si>
  <si>
    <t>30–39,
 P90</t>
  </si>
  <si>
    <t>40–49, 
P10</t>
  </si>
  <si>
    <t>40–49, 
P25</t>
  </si>
  <si>
    <t>40–49, 
Median</t>
  </si>
  <si>
    <t>40–49,
 P75</t>
  </si>
  <si>
    <t>40–49,
 P90</t>
  </si>
  <si>
    <t>50–59, 
P10</t>
  </si>
  <si>
    <t>50–59, 
P25</t>
  </si>
  <si>
    <t>50–59, 
Median</t>
  </si>
  <si>
    <t>50–59,
 P75</t>
  </si>
  <si>
    <t>50–59,
 P90</t>
  </si>
  <si>
    <t>60–69, 
P10</t>
  </si>
  <si>
    <t>60–69, 
P25</t>
  </si>
  <si>
    <t>60–69, 
Median</t>
  </si>
  <si>
    <t>60–69,
 P75</t>
  </si>
  <si>
    <t>60–69,
 P90</t>
  </si>
  <si>
    <t>70–79, 
P10</t>
  </si>
  <si>
    <t>70–79, 
P25</t>
  </si>
  <si>
    <t>70–79, 
Median</t>
  </si>
  <si>
    <t>70–79,
 P75</t>
  </si>
  <si>
    <t>70–79,
 P90</t>
  </si>
  <si>
    <t>80–89, 
P10</t>
  </si>
  <si>
    <t>80–89, 
P25</t>
  </si>
  <si>
    <t>80–89, 
Median</t>
  </si>
  <si>
    <t>80–89,
 P75</t>
  </si>
  <si>
    <t>80–89,
 P90</t>
  </si>
  <si>
    <t>90–, 
P10</t>
  </si>
  <si>
    <t>90–, 
P25</t>
  </si>
  <si>
    <t>90–, 
Median</t>
  </si>
  <si>
    <t>90–,
 P75</t>
  </si>
  <si>
    <t>90–,
 P90</t>
  </si>
  <si>
    <t>Män 
Fyllning</t>
  </si>
  <si>
    <t>Män 
Rotbehandling</t>
  </si>
  <si>
    <t>Män 
Krona</t>
  </si>
  <si>
    <t>Män 
Extraktion*</t>
  </si>
  <si>
    <t>Män 
Implantat</t>
  </si>
  <si>
    <t>Kvinnor 
Fyllning</t>
  </si>
  <si>
    <t>Kvinnor 
Rotbehandling</t>
  </si>
  <si>
    <t>Kvinnor 
Krona</t>
  </si>
  <si>
    <t>Kvinnor 
Extraktion*</t>
  </si>
  <si>
    <t>Kvinnor 
Implantat</t>
  </si>
  <si>
    <t>Totalt 
Fyllning</t>
  </si>
  <si>
    <t>Totalt 
Rotbehandling</t>
  </si>
  <si>
    <t>Totalt 
Krona</t>
  </si>
  <si>
    <t>Totalt 
Extraktion*</t>
  </si>
  <si>
    <t>Totalt 
Implantat</t>
  </si>
  <si>
    <t>Statistik om tandhälsa 2025</t>
  </si>
  <si>
    <t>Statistics on Dental Health 2025</t>
  </si>
  <si>
    <t>Procentuell fördelning av vårdgivarkategori för senaste tandvårdsbesöket 2025, efter ålder och län</t>
  </si>
  <si>
    <t>Distribution of care provider category for latest dental care visit 2025, by age and county</t>
  </si>
  <si>
    <t>Procentuell fördelning av vårdgivarkategori för senast utförda basundersökning  under 2025, efter ålder och län</t>
  </si>
  <si>
    <t>Distribution of care provider category among persons who have had a regular examination during 2025, by age and county</t>
  </si>
  <si>
    <t>Andel personer, inom respektive åldersgrupp, som gjort minst en fyllning, rotbehandling, krona, extraktion eller satt in minst ett implantat, bland personer som besökt tandvården under 2025</t>
  </si>
  <si>
    <t>Percentage of persons, within each age group, who made at least one filling, root treatment, crown, extraction or inserted at least one implant, among persons who visited dental care in 2025</t>
  </si>
  <si>
    <t>Andel personer, inom respektive utbildningsnivå, som gjort minst en fyllning, en rotbehandling, en extraktion eller satt in minst ett implantat, bland personer som besökt tandvården under 2025, 35-79 år, åldersstandardiserade andelar</t>
  </si>
  <si>
    <t>Percentage of persons, at the respective level of education, who made at least one filling, a root treatment, an extraction or inserted at least one implant, among persons who visited dental care in 2025, 35-79 years, age-standardised rates</t>
  </si>
  <si>
    <t>Antal och andel personer som gjort minst en fyllning under 2025, efter ålder och orsak</t>
  </si>
  <si>
    <t>Number and percentage of persons that have had at least one filling made during 2025, by age and cause</t>
  </si>
  <si>
    <t>Antal och andel personer, 35–79 år, som gjort minst en fyllning under 2025, efter utbildningsnivå och orsak. Åldersstandardiserade andelar</t>
  </si>
  <si>
    <t>Number and percentage of persons, aged 35-79, that have had at least one filling made during 2025, by level of education and cause. Age-standardised rates</t>
  </si>
  <si>
    <t>Nyttjande av särskilt tandvårdsbidrag (STB) bland personer med specifika sjukdomar, efter kön, 2025.</t>
  </si>
  <si>
    <t>Use of the special dental care allowance (STB) among persons with specific diseases, by gender, 2025.</t>
  </si>
  <si>
    <t>Hälso- och sjukvård, publiceringsår 2026</t>
  </si>
  <si>
    <t>Andel personer med 0 eller minst 20 egna tänder i befolkningen skattas genom att beräkna andelen av de som besökt tandvården 2009-2025 som har noll eller minst 20 egna tänder. Vid den här beräkningen används även tandvård som har utförts till hälso- och sjukvårdsavgift.</t>
  </si>
  <si>
    <t xml:space="preserve">För att klassas som en person med 0 kvarvarande tänder krävs att denna uppgift har rapporterats in någon gång 2009–2025, och att detta inte motsägs av inrapporterade uppgifter från </t>
  </si>
  <si>
    <t xml:space="preserve">senare besök (annat inrapporterat värde på antal kvarvarande tänder eller en åtgärd som kräver att man har egna tänder). Personer som avlidit under 2009–2025 har exkluderats. </t>
  </si>
  <si>
    <t xml:space="preserve">För att klassas som en person med minst 20 egna tänder används det senaste inrapporterade värdet på kvarvarande tänder under perioden 2009–2025. </t>
  </si>
  <si>
    <t xml:space="preserve">Personer som avlidit under 2009–2025 har exkluderats. </t>
  </si>
  <si>
    <t>Vid beräkning av andel används som nämnare samtliga personer för vilka kvarvarande och intakta tänder inrapporterats någon gång 2009–2025. De som avlidit under samma tidsperiod exkluderas.</t>
  </si>
  <si>
    <t>Följande urval gjordes för att få fram gruppen som enbart gör akuta besök i tandvården: Patienter som gjort någon av följande åtgärder under perioderna 2023–2025, 2024–2025 eller 2025</t>
  </si>
  <si>
    <t>Bland patienterna med ovan listade åtgärder exkluderades de som gjort en eller flera av följande åtgärder under perioden 2023–2025:</t>
  </si>
  <si>
    <t>Ålder 2025</t>
  </si>
  <si>
    <t>Män 2025</t>
  </si>
  <si>
    <t>Män 2023–2025</t>
  </si>
  <si>
    <t>Kvinnor 2025</t>
  </si>
  <si>
    <t>Totalt 2025</t>
  </si>
  <si>
    <t>Totalt 2023–2025</t>
  </si>
  <si>
    <t>2025 Senaste året</t>
  </si>
  <si>
    <t>2025 Senaste två åren</t>
  </si>
  <si>
    <t>2025 Senaste tre åren</t>
  </si>
  <si>
    <t>Män 2024–2025</t>
  </si>
  <si>
    <t>Kvinnor 2024-2025</t>
  </si>
  <si>
    <t>Totalt 2024–2025</t>
  </si>
  <si>
    <t>Kvinnor 2023–2025</t>
  </si>
  <si>
    <t>2017 Senaste året2</t>
  </si>
  <si>
    <t>2017 Senaste två åren2</t>
  </si>
  <si>
    <t>2017 Senaste tre åren2</t>
  </si>
  <si>
    <t>2019 Senaste året2</t>
  </si>
  <si>
    <t>2019 Senaste två åren2</t>
  </si>
  <si>
    <t>2019 Senaste tre åren2</t>
  </si>
  <si>
    <t>2021 Senaste året2</t>
  </si>
  <si>
    <t>2021 Senaste två åren2</t>
  </si>
  <si>
    <t>2021 Senaste tre åren2</t>
  </si>
  <si>
    <t>Män (%) 2025</t>
  </si>
  <si>
    <t>Män (%) 2023–2025</t>
  </si>
  <si>
    <t>Kvinnor (%) 2025</t>
  </si>
  <si>
    <t>Totalt (%) 2025</t>
  </si>
  <si>
    <t>Kvinnor  2024–2025</t>
  </si>
  <si>
    <t xml:space="preserve"> Totalt 2024–2025</t>
  </si>
  <si>
    <t>Män (%) 2024–2025</t>
  </si>
  <si>
    <t>Kvinnor (%)  2024–2025</t>
  </si>
  <si>
    <t xml:space="preserve"> Totalt (%) 2024–2025</t>
  </si>
  <si>
    <t xml:space="preserve"> Kvinnor 2023–2025</t>
  </si>
  <si>
    <t xml:space="preserve"> Kvinnor (%) 2023–2025</t>
  </si>
  <si>
    <t>Totalt (%) 2023–2025</t>
  </si>
  <si>
    <t>Tabell 4A. Procentuell fördelning av vårdgivarkategori för senaste tandvårdsbesöket 2025, efter ålder</t>
  </si>
  <si>
    <t>Table 4A. Distribution of care provider category for latest dental care visit 2025, by age</t>
  </si>
  <si>
    <t>Tabell 4B. Procentuell fördelning av vårdgivarkategori för senaste tandvårdsbesöket 2025, efter län</t>
  </si>
  <si>
    <t>Table 4B. Distribution of care provider category for latest dental care visit 2025, by county</t>
  </si>
  <si>
    <t>2025 Region</t>
  </si>
  <si>
    <t>2025 Privat</t>
  </si>
  <si>
    <t>Tabell 4C. Procentuell fördelning av vårdgivarkategori 2016–2025, efter län</t>
  </si>
  <si>
    <t>Table 4C. Distribution of care provider category 2016–2025, by county</t>
  </si>
  <si>
    <t>Män, 
2025</t>
  </si>
  <si>
    <t>Män, 
2023–2025</t>
  </si>
  <si>
    <t>Kvinnor, 
2025</t>
  </si>
  <si>
    <t>Kvinnor, 
2023–2025</t>
  </si>
  <si>
    <t>Totalt, 
2025</t>
  </si>
  <si>
    <t>Totalt, 
2023–2025</t>
  </si>
  <si>
    <t>Män (%), 
2025</t>
  </si>
  <si>
    <t>Män (%), 
2023–2025</t>
  </si>
  <si>
    <t>Kvinnor (%), 2025</t>
  </si>
  <si>
    <t>Kvinnor (%), 2023–2025</t>
  </si>
  <si>
    <t>Totalt (%), 2025</t>
  </si>
  <si>
    <t>Totalt (%), 2023–2025</t>
  </si>
  <si>
    <t>Män, 
2024–2025</t>
  </si>
  <si>
    <t>Kvinnor, 
2024–2025</t>
  </si>
  <si>
    <t>Totalt, 
2024–2025</t>
  </si>
  <si>
    <t>Män (%), 
2024–2025</t>
  </si>
  <si>
    <t>Kvinnor (%), 2024–2025</t>
  </si>
  <si>
    <t>Totalt (%), 2024–2025</t>
  </si>
  <si>
    <t>2017, Privat</t>
  </si>
  <si>
    <t>Tabell 8A. Procentuell fördelning av vårdgivarkategori för senast utförda basundersökning under 2025, efter ålder</t>
  </si>
  <si>
    <t>Table 8A. Distribution of care provider category among persons who have had a regular examination during 2025, by age</t>
  </si>
  <si>
    <t>Tabell 8B. Procentuell fördelning av vårdgivarkategori för senast utförda basundersökning under 2025, efter län</t>
  </si>
  <si>
    <t>Table 8B. Distribution of care provider category among persons who have had a regular examination during 2025, by county</t>
  </si>
  <si>
    <t>2025, Region</t>
  </si>
  <si>
    <t>2025, Privat</t>
  </si>
  <si>
    <t>Tabell 8C. Procentuell fördelning av vårdgivarkategori vid utförd basundersökning 2016-2025, efter län</t>
  </si>
  <si>
    <t>Table 8C. Distribution of care provider category among persons who have had a regular examination 2016-2025, by county</t>
  </si>
  <si>
    <t>Kvinnor (%), 
2025</t>
  </si>
  <si>
    <t>Kvinnor (%), 
2023–2025</t>
  </si>
  <si>
    <t>Totalt (%), 
2025</t>
  </si>
  <si>
    <t>Totalt (%), 
2023–2025</t>
  </si>
  <si>
    <t>Kvinnor (%), 
2024–2025</t>
  </si>
  <si>
    <t>Totalt (%), 
2024–2025</t>
  </si>
  <si>
    <t>Tabell 13A. Procentuell fördelning av vårdgivarkategori bland personer som endast besökt tandvården akut under 2025, efter ålder</t>
  </si>
  <si>
    <t>Table 13A. Distribution of care provider category among persons that have only made emergency visits to the dental health services during 2025, by age</t>
  </si>
  <si>
    <t>Table 13B. Distribution of care provider category among persons that have only made emergency visits to the dental health services during 2025, by county</t>
  </si>
  <si>
    <t>Tabell 14A. Andel personer, inom respektive åldersgrupp, som gjort minst en fyllning, rotbehandling, krona, extraktion eller satt in minst ett implantat, bland personer som besökt tandvården under 2025</t>
  </si>
  <si>
    <t>Table 14A. Percentage of persons, within each age group, who made at least one filling, root treatment, crown, extraction or inserted at least one implant, among persons who visited dental care in 2025</t>
  </si>
  <si>
    <t>Tabell 14B. Andel av befokningen, inom respektive åldersgrupp, som gjort minst en fyllning, rotbehandling, krona, extraktion eller satt in minst ett implantat under 2025</t>
  </si>
  <si>
    <t>Table 14B. Percentage of the poulation, within each age group, who made at least one filling, root treatment, crown, extraction or inserted at least one implant in 2025</t>
  </si>
  <si>
    <t>Tabell 17A. Andel personer, 35–79 år, som gjort minst en fyllning, en rotbehandling, en extraktion eller satt in minst ett implantat, bland personer som besökt tandvården under 2025, efter utbildning. Åldersstandardiserade andelar</t>
  </si>
  <si>
    <t>Table 17A. Percentage of persons, aged 35–79,  that has had at least one filling, root canal treatment, crown, extraction or an implant made, among persons who have visited a dental clinic during 2025, by level of education. Age-standardised rates</t>
  </si>
  <si>
    <t>Tabell 17B. Andel personer i befolkningen, 35–79 år, som gjort minst en fyllning, en rotbehandling, en extraktion eller satt in minst ett implantat, efter utbildning, 2025. Åldersstandardiserade andelar</t>
  </si>
  <si>
    <t>Table 17B. Percentage of the population, aged 35–79,  that has had at least one filling, root canal treatment, crown, extraction or an implant made, by level of education, 2025. Age-standardised rates</t>
  </si>
  <si>
    <t>Tabell 18A. Antal personer, 24 år och äldre, som gjort minst en fyllning, rotbehandling, krona, extraktion eller satt in minst ett implantat 2016–2025</t>
  </si>
  <si>
    <t>Table 18A. Number of persons, aged 24 and older, that have had at least one filling, root canal treatment, crown, extraction or an implant made during 2016–2025</t>
  </si>
  <si>
    <t>Tabell 18B. Andel personer, 24 år och äldre, som gjort minst en fyllning, rotbehandling, krona, extraktion eller satt in minst ett implantat, bland personer som besökt tandvården 2016–2025. Åldersstandardiserade andelar</t>
  </si>
  <si>
    <t>Table 18B. Percentage of persons, aged 24 and older, that have had at least one filling, root canal treatment, crown, extraction or an implant made, among persons who have visited a dental clinic during 2016–2025. Age-standardised rates</t>
  </si>
  <si>
    <t>Tabell 18C. Andel bland befolkningen, 24 år och äldre, som gjort minst en fyllning, rotbehandling, krona, extraktion eller satt in minst ett implantat, 2016–2025. Åldersstandardiserade andelar</t>
  </si>
  <si>
    <t>Table 18C. Percentage of the population, aged 24 and older, that have had at least one filling, root canal treatment, crown, extraction or an implant made, 2016–2025. Age-standardised rates</t>
  </si>
  <si>
    <t>2025</t>
  </si>
  <si>
    <t>Tabell 21A. Andel personer som behandlats för periimplantit, parodontit, tandslitage eller karies, bland dem som har besökt tandvården under 2025, efter ålder</t>
  </si>
  <si>
    <t>Table 21A. Percentage of persons that have been treated for periimplantitis, periodontitis, tooth wear or caries, among those who have visited a dental clinic during 2025, by age</t>
  </si>
  <si>
    <t>Tabell 21B. Andel personer som behandlats för periimplantit, parodontit, tandslitage eller karies, bland dem som har besökt tandvården under 2016, efter ålder</t>
  </si>
  <si>
    <t>Table 21B. Percentage of persons that have been treated for periimplantitis, periodontitis, tooth wear or caries, among those who have visited a dental clinic during 2016, by age</t>
  </si>
  <si>
    <t>Tabell 24B. Andel personer, inom respektive utbildningsnivå, som behandlats vid minst ett tillfälle för periimplantit, parodontit, tandslitage eller kavitet p.g.a. karies, bland dem som har besökt tandvården under 2016, 35–79 år, åldersstandardiserade andelar</t>
  </si>
  <si>
    <t>Table 24B. Percentage of persons, within the respective education level, that have been treated at least once for periimplantation, periodontitis, dental wear or cavity due to caries, among those who have visited dental care in 2016, 35-79 years, age-standardised rates</t>
  </si>
  <si>
    <t>Tabell 24A. Andel personer, inom respektive utbildningsnivå, som behandlats vid minst ett tillfälle för periimplantit, parodontit, tandslitage eller kavitet p.g.a. karies, bland dem som har besökt tandvården under 2025, 35–79 år, åldersstandardiserade andelar</t>
  </si>
  <si>
    <t>Table 24A. Percentage of persons, within the respective education level, that have been treated at least once for periimplantation, periodontitis, dental wear or cavity due to caries, among those who have visited dental care in 2025, 35-79 years, age-standardised rates</t>
  </si>
  <si>
    <t>Tabell 25A. Antal personer som har fått en fyllningsåtgärd utförd, 2016 och 2025, efter ålder</t>
  </si>
  <si>
    <t>Table 25A. Number of persons, who have received filling treatment in 2016 and 2025, by age</t>
  </si>
  <si>
    <t>Tabell 25B. Andel personer som har fått en fyllningsåtgärd utförd, bland personer som har besökt tandvården, 2016 och 2025, efter ålder</t>
  </si>
  <si>
    <t>Table 25B. Percentage of people who have received a filling treatment, among people who have visited dental care, 2016 and 2025, by age</t>
  </si>
  <si>
    <t>Tabell 25C. Andel bland befolkningen som har fått en fyllningsåtgärd utförd, 2016 och 2025, efter ålder</t>
  </si>
  <si>
    <t>Table 25C. Proportion among the population who have received a filling treatment, 2016 and 2025, by age</t>
  </si>
  <si>
    <t>Tabell 26A. Antal personer som har fått en fyllningsåtgärd utförd, 2016 och 2025, per län</t>
  </si>
  <si>
    <t>Table 26A. Number of persons, who have received filling treatment in 2016 and 2025, by county</t>
  </si>
  <si>
    <t>Tabell 26B. Andel personer som har fått en fyllningsåtgärd utförd, bland personer som har besökt tandvården, 2016 och 2025, efter län, åldersstandardiserade andelar</t>
  </si>
  <si>
    <t xml:space="preserve">Table 26B. Percentage of people who have received a filling treatment, among people who have visited dental care, 2016 and 2025, by county, age-standardised </t>
  </si>
  <si>
    <t>Tabell 26C. Andel bland befolkningen som har fått en fyllningsåtgärd utförd, 2016 och 2025, efter län, åldersstandardiserade andelar</t>
  </si>
  <si>
    <t xml:space="preserve">Table 26C.  Proportion among the population who have received a filling treatment, 2016 and 2025, by county, age-standardised </t>
  </si>
  <si>
    <t>Tabell 27A. Antal personer som har fått en fyllningsåtgärd utförd, 2016 och 2025, efter vårdgivarkategori och ålder</t>
  </si>
  <si>
    <t>Table 27A. Number of persons who have received a filling treatment, 2016 and 2025, by caregiver category and age</t>
  </si>
  <si>
    <t>Tabell 27B. Andel personer som har fått en fyllningsåtgärd utförd, bland personer som har besökt tandvården, 2016 och 2025, efter vårdgivarkategori, åldersstandardiserade andelar</t>
  </si>
  <si>
    <t>Table 27B. Percentage of people who have received a filling treatment, among persons who have visited dental care, 2016 and 2025, by caregiver category, age-standardised  </t>
  </si>
  <si>
    <t>Tabell 28A. Antal personer, 35–79 år, som har fått en fyllningsåtgärd utförd, 2016 och 2025, efter utbildningsnivå</t>
  </si>
  <si>
    <t>Table 28A. Number of persons, 35–79 years, who have received a filling treatment, 2016 and 2025, by level of education</t>
  </si>
  <si>
    <t>Tabell 28B. Andel personer som har fått en fyllningsåtgärd utförd, bland personer som ha besökt tandvården, 35–79 år, 2016 och 2025, efter utbildningsnivå, åldersstandardiserade andelar </t>
  </si>
  <si>
    <t xml:space="preserve">Table 28B. Percentage of people who have received a filling treatment, among people who have visited dental care, 35–79 years, 2016 and 2025, by level of education, age-standardised </t>
  </si>
  <si>
    <t>Tabell 28C. Andel bland befolkningen som har fått en fyllningsåtgärd utförd, 35–79 år, 2016 och 2025, efter utbildningsnivå, åldersstandardiserade andelar  </t>
  </si>
  <si>
    <t xml:space="preserve">Table 28C. Percentage  among the population who have received a filling treatment, 35–79 years, 2016 and 2025, by level of education, age-standardised </t>
  </si>
  <si>
    <t>Tabell 29A. Antal och andel personer som gjort minst en fyllning under 2025, efter ålder och orsak</t>
  </si>
  <si>
    <t>Table 29A. Number and percentage of persons that have had at least one filling made during 2025, by age and cause</t>
  </si>
  <si>
    <t>Tabell 29B. Antal och andel män som gjort minst en fyllning under 2025, efter ålder och orsak</t>
  </si>
  <si>
    <t>Table 29B. Number and percentage of men that have had at least one filling made during 2025, by age and cause</t>
  </si>
  <si>
    <t>Tabell 29C. Antal och andel kvinnor som gjort minst en fyllning under 2025, efter ålder och orsak</t>
  </si>
  <si>
    <t>Table 29C. Number and percentage of women that have had at least one filling made during 2025, by age and cause</t>
  </si>
  <si>
    <t>Tabell 32A. Antal och andel personer, 35–79 år, som gjort minst en fyllning under 2025, efter utbildningsnivå och orsak. Åldersstandardiserade andelar</t>
  </si>
  <si>
    <t>Table 32A. Number and percentage of persons, aged 35-79, that have had at least one filling made during 2025, by level of education and cause. Age-standardised rates</t>
  </si>
  <si>
    <t>Tabell 32B. Antal och andel män, 35–79 år, som gjort minst en fyllning under 2025, efter utbildningsnivå och orsak. Åldersstandardiserade andelar</t>
  </si>
  <si>
    <t>Table 32B. Number and percentage of men, aged 35-79, that have had at least one filling made during 2025, by level of education and cause. Age-standardised rates</t>
  </si>
  <si>
    <t>Tabell 32C. Antal och andel kvinnor, 35–79 år, som gjort minst en fyllning under 2025, efter utbildningsnivå och orsak. Åldersstandardiserade andelar</t>
  </si>
  <si>
    <t>Table 32C. Number and percentage of women, aged 35-79, that have had at least one filling made during 2025, by level of education and cause. Age-standardised rates</t>
  </si>
  <si>
    <t>* 25 år eller äldre år 2025</t>
  </si>
  <si>
    <t>Inte besökt tandvården mellan åren 2016 och 2025, %</t>
  </si>
  <si>
    <t>Utnjyttjat STB minst 1 gång 2016–2025 (bland samtliga med sjukdomen), %</t>
  </si>
  <si>
    <t>Utnjyttjat STB minst 1 gång 2016–2025 (bland besökare), %</t>
  </si>
  <si>
    <t>Antal besök med förebyggande åtgärder 2016–2025, bland personer som utnyttjat STB**, Genomsnitt per person</t>
  </si>
  <si>
    <t>Antal besök med förebyggande åtgärder 2016–2025, bland personer som inte utnyttjat STB, Genomsnitt per person</t>
  </si>
  <si>
    <t>** Personer som har utnyttjat STB minst 1 gång under perioden 2016-2025</t>
  </si>
  <si>
    <t>** Personer som har utnyttjat STB minst 1 gång under perioden 2016–2025</t>
  </si>
  <si>
    <t>Tabell 35B. Median och percentiler av antal kvarvarande, antal intakta och antal ej intakta tänder hos personer som besökte tandvården 2016, efter ålder</t>
  </si>
  <si>
    <t>Table 35B. Median and percentiles of the number of remaining, intact and non-intact teeth among patients 2016, by age</t>
  </si>
  <si>
    <t>Tabell 35A. Median och percentiler av antal kvarvarande, antal intakta och antal ej intakta tänder hos personer som besökte tandvården 2025, efter ålder</t>
  </si>
  <si>
    <t>Table 35A. Median and percentiles of the number of remaining, intact and non-intact teeth among patients 2025, by age</t>
  </si>
  <si>
    <t>Tabell 38. Median och percentiler av antal kvarvarande, antal intakta och antal ej intakta tänder hos personer som besökte tandvården 2025 och 2016, efter kön, besökstyp, utbildningsnivå, och åldersklass</t>
  </si>
  <si>
    <t>Table 38. Median and percentiles of the number of remaining, intact and non-intact teeth among patients 2025 and 2016, by sex, type of visit, level of education, and agegroup</t>
  </si>
  <si>
    <r>
      <t xml:space="preserve">Eftergymnasial </t>
    </r>
    <r>
      <rPr>
        <sz val="8"/>
        <color indexed="8"/>
        <rFont val="Noto Sans"/>
        <family val="2"/>
        <scheme val="major"/>
      </rPr>
      <t>≥ 3 år</t>
    </r>
  </si>
  <si>
    <r>
      <t xml:space="preserve">Eftergymnasial </t>
    </r>
    <r>
      <rPr>
        <b/>
        <sz val="8"/>
        <color indexed="8"/>
        <rFont val="Noto Sans"/>
        <family val="2"/>
        <scheme val="major"/>
      </rPr>
      <t>≥ 3 år</t>
    </r>
  </si>
  <si>
    <t>Totalt, 2025</t>
  </si>
  <si>
    <t>Cystisk fibros</t>
  </si>
  <si>
    <t>Tabell 33. Antal personer, 24 år och äldre, som har nyttjat särskilt tandvårdsbidrag (STB) 2016–2025, efter skäl till bidrag</t>
  </si>
  <si>
    <t>Table 33. Number of persons, 24 years and older, who have used the Special dental care allowance (STB) 2016–2025, by reason for allowance</t>
  </si>
  <si>
    <t>Män, 2016</t>
  </si>
  <si>
    <t>Totalt, 2020</t>
  </si>
  <si>
    <t>Män, 2024</t>
  </si>
  <si>
    <t>Män, 2025</t>
  </si>
  <si>
    <t>Kvinnor, 2025</t>
  </si>
  <si>
    <t>Åsa Persson</t>
  </si>
  <si>
    <t>asa.persson@socialstyrelsen.se</t>
  </si>
  <si>
    <t>Sasha Pejicic</t>
  </si>
  <si>
    <t>sasha.pejicic@socialstyrelsen.se</t>
  </si>
  <si>
    <t>20–23</t>
  </si>
  <si>
    <t>Tabell 13B. Procentuell fördelning av vårdgivarkategori bland personer, 20 år och äldre, som endast besökt tandläkare akut under 2025, efter län</t>
  </si>
  <si>
    <t>Tabell 15B. Andel av befolkningen, inom respektive län, som gjort minst en fyllning, rotbehandling, krona, extraktion eller satt in minst ett implantat, under 2025, 20 år och äldre, åldersstandardiserade andelar</t>
  </si>
  <si>
    <t>Table 15B. Percentage of the population in each county who made at least one filling, root treatment, crown, extraction or inserted at least one implant, during 2025, 20 years and older, age-standardised rates</t>
  </si>
  <si>
    <t>Tabell 15A. Andel personer, inom respektive län, som gjort minst en fyllning, rotbehandling, krona, extraktion eller satt in minst ett implantat, bland personer som besökt tandvården under 2025, 20 år och äldre, åldersstandardiserade andelar</t>
  </si>
  <si>
    <t>Table 15A. Percentage of people in each county who made at least one filling, root treatment, crown, extraction or inserted at least one implant, among persons who visited dental care in 2025, 20 years and older, age-standardised rates</t>
  </si>
  <si>
    <t>Tabell 16. Andel personer, inom respektive vårdgivarkategori, som gjort minst en fyllning, rotbehandling, krona, extraktion eller satt in minst ett implantat 2025, 20 år och äldre, åldersstandardiserade andelar</t>
  </si>
  <si>
    <t>Table 16. Percentage of persons, within each care provider category, who made at least one filling, root treatment, crown, extraction or inserted at least one implant 2025, 20 years and older, age-standardised rates</t>
  </si>
  <si>
    <t>Tabell 22A. Andel personer, inom respektive län, som behandlats vid minst ett tillfälle för periimplantit, parodontit, tandslitage eller kavitet p.g.a. karies, bland dem som har besökt tandvården under 2025, 20 år och äldre, åldersstandardiserade andelar</t>
  </si>
  <si>
    <t>Table 22A. Percentage of persons, within each county, that have been treated at least once for periimplantitis, periodontitis, tooth wear or cavity due to caries, among those who have visited a dental clinic during 2025, 20 years and older, age-standardised rates</t>
  </si>
  <si>
    <t>Tabell 22B. Andel personer, inom respektive län, som behandlats vid minst ett tillfälle för periimplantit, parodontit, tandslitage eller kavitet p.g.a. karies, bland dem som har besökt tandvården under 2016, 20 år och äldre, åldersstandardiserade andelar</t>
  </si>
  <si>
    <t>Table 22B. Percentage of persons, within each county, that have been treated at least once for periimplantitis, periodontitis, tooth wear or cavity due to caries, among those who have visited a dental clinic during 2016, 20 years and older, age-standardised rates</t>
  </si>
  <si>
    <t>Tabell 23A. Andel personer, inom respektive vårdgivarkategori, som behandlats vid minst ett tillfälle för periimplantit, parodontit, tandslitage eller kavitet p.g.a. karies 2025, 20 år och äldre, åldersstandardiserade andelar</t>
  </si>
  <si>
    <t>Table 23A. Percentage of persons, within each care provider category, that have been treated at least once for periimplantation, periodontitis, dental wear or cavity due to karies 2025, 20 years and older, age-standardised rates</t>
  </si>
  <si>
    <t>Tabell 23B. Andel personer, inom respektive vårdgivarkategori, som behandlats vid minst ett tillfälle för periimplantit, parodontit, tandslitage eller kavitet p.g.a. karies 2016, 20 år och äldre, åldersstandardiserade andelar</t>
  </si>
  <si>
    <t>Table 23B. Percentage of persons, within each care provider category, that have been treated at least once for periimplantation, periodontitis, dental wear or cavity due to karies 2016, 20 years and older, age-standardised rates</t>
  </si>
  <si>
    <t>Tabell 30A. Antal och andel personer, 20 år och äldre, som gjort minst en fyllning under 2025, efter län och orsak. Åldersstandardiserade andelar</t>
  </si>
  <si>
    <t>Table 30A. Number and percentage of persons, aged 20 and older, that have had at least one filling made during 2025, by county and cause, age-standardised rates</t>
  </si>
  <si>
    <t>Tabell 30B. Antal och andel män, 20 år och äldre, som gjort minst en fyllning under 2025, efter län och orsak. Åldersstandardiserade andelar</t>
  </si>
  <si>
    <t>Table 30B. Number and percentage of men, aged 20 and older, that have had at least one filling made during 2025, by county and cause, age-standardised rates</t>
  </si>
  <si>
    <t>Tabell 30C. Antal och andel kvinnor, 20 år och äldre, som gjort minst en fyllning under 2025, efter län och orsak. Åldersstandardiserade andelar</t>
  </si>
  <si>
    <t>Table 30C. Number and percentage of women, aged 20 and older, that have had at least one filling made during 2025, by county and cause, age-standardised rates</t>
  </si>
  <si>
    <t>Tabell 31A. Antal och andel personer, 20 år och äldre, som gjort minst en fyllning under 2025, efter vårdgivarkategori och orsak. Åldersstandardiserade andelar</t>
  </si>
  <si>
    <t>Table 31A. Number and percentage of persons, aged 20 and older, that have had at least one filling made during 2025, by care provider category and cause. Age-standardised rates</t>
  </si>
  <si>
    <t>Tabell 31B. Antal och andel män, 20 år och äldre, som gjort minst en fyllning under 2025, efter vårdgivarkategori och orsak. Åldersstandardiserade andelar</t>
  </si>
  <si>
    <t>Table 31B. Number and percentage of men, aged 20 and older, that have had at least one filling made during 2025, by care provider category and cause. Age-standardised rates</t>
  </si>
  <si>
    <t>Tabell 31C. Antal och andel kvinnor, 20 år och äldre, som gjort minst en fyllning under 2025, efter vårdgivarkategori och orsak. Åldersstandardiserade andelar</t>
  </si>
  <si>
    <t>Table 31C. Number and percentage of women, aged 20 and older, that have had at least one filling made during 2025, by care provider category and cause. Age-standardised rates</t>
  </si>
  <si>
    <t>Tabell 9A. Antal basundersökningar per person under perioden 2016–2025, bland dem som gjort minst en basundersökning under perioden, efter ålder</t>
  </si>
  <si>
    <t>Table 9A. Number of regular examinations per person during the period 2016–2025, among those who had at least one regular examination during the period, by age</t>
  </si>
  <si>
    <t>Tabell 9B. Antal basundersökningar per person under perioden 2016–2025, bland dem som gjort minst en basundersökning under perioden, efter län och ålder</t>
  </si>
  <si>
    <t>Table 9B. Number of regular examinations per person during the period 2016–2025, by county and age</t>
  </si>
  <si>
    <t>Tabell 9C. Antal basundersökningar per person under perioden 2016–2025, bland dem som gjort minst en basundersökning under perioden, efter utbildningsnivå och ålder</t>
  </si>
  <si>
    <t>Table 9C. Number of regular examinations per person during the period 2016–2025, by educational level and age</t>
  </si>
  <si>
    <t>Procentuell fördelning av vårdgivarkategori bland personer som endast besökt tandvården akut under 2025, efter ålder och län</t>
  </si>
  <si>
    <t>Distribution of care provider category among persons that have only made emergency visits to the dental health services during 2025, by age and county</t>
  </si>
  <si>
    <t>Antal basundersökningar per person under perioden 2016-2025, bland dem som gjort minst 1 basundersökning under perioden</t>
  </si>
  <si>
    <t>Number of regular examinations per person during the period 2016-2025, among those who had at least one regular examination during the period</t>
  </si>
  <si>
    <t>Andel personer, inom respektive län, som gjort minst en fyllning, rotbehandling, krona, extraktion eller satt in minst ett implantat, bland personer som besökt tandvården under 2025, 20 år och äldre, åldersstandardiserade andelar</t>
  </si>
  <si>
    <t>Percentage of people in each county who made at least one filling, root treatment, crown, extraction or inserted at least one implant, among persons who visited dental care in 2025, 20 years and older, age-standardised rates</t>
  </si>
  <si>
    <t>Andel personer, inom respektive vårdgivarkategori, som gjort minst en fyllning, rotbehandling, krona, extraktion eller satt in minst ett implantat 2025,  20 år och äldre, åldersstandardiserade andelar</t>
  </si>
  <si>
    <t>Percentage of persons, within each care provider category, who made at least one filling, root treatment, crown, extraction or inserted at least one implant 2025, 20 years and older, age-standardised rates</t>
  </si>
  <si>
    <t>Antal och andel personer, 24 år och äldre, som gjort minst en fyllning, rotbehandling, krona, extraktion eller satt in minst ett implantat 2016–2025</t>
  </si>
  <si>
    <t>Number and percentage of persons, aged 24 and older, that have had at least one filling, root canal treatment, crown, extraction or an implant made,  2016–2025</t>
  </si>
  <si>
    <t>Andel av befolkningen, 35–79 år, som har gjort minst en extraktion samt andel tanduttagningar i befolkningen, efter år och utbildningsnivå. Åldersstandardiserade andelar</t>
  </si>
  <si>
    <t>Percentage of persons, aged 35–79, with at least one tooth extraction and percentage of tooth extractions, by year and level of education. Age-standardised rates</t>
  </si>
  <si>
    <t>Andel personer, inom respektive åldersgrupp, som behandlats vid minst ett tillfälle för periimplantit, parodontit, tandslitage eller kavitet p.g.a. karies, bland dem som har besökt tandvården under 2025 och 2016</t>
  </si>
  <si>
    <t>Percentage of persons, within the respective age group, treated at least one occasion for periimplantation, periodontitis, dental wear or cavity due to caries, among those who have visited dental care in 2025 and 2016</t>
  </si>
  <si>
    <t>Andel personer, inom respektive län, som behandlats vid minst ett tillfälle för periimplantit, parodontit, tandslitage eller kavitet p.g.a. karies, bland dem som har besökt tandvården under 2025 och 2016, 20 år och äldre, åldersstandardiserade andelar</t>
  </si>
  <si>
    <t>Percentage of persons, within each county, that have been treated at least once or periimplantitis, perodontitis, tooth wear or cavity due to caries, among those who have visited a dental clinic during 2025 and 2016, 20 years and older, age-standardised rates</t>
  </si>
  <si>
    <t>Andel personer, inom respektive vårdgivarkategori, som behandlats vid minst ett tillfälle för periimplantit, parodontit, tandslitage eller kavitet p.g.a. karies 2025 och 2016, 20 år och äldre, åldersstandardiserade andelar</t>
  </si>
  <si>
    <t>Percentage of persons, within each care provider category, that have been treated at least once for periimplantation, periodontitis, dental wear or cavity due to karies 2025 and 2016, 20 years and older, age-standardised rates</t>
  </si>
  <si>
    <t>Andel personer, inom respektive utbildningsnivå, som behandlats vid minst ett tillfälle för periimplantit, parodontit, tandslitage eller kavitet p.g.a. karies, bland dem som har besökt tandvården under 2025 och 2016, 35–79 år, åldersstandardiserade andelar</t>
  </si>
  <si>
    <t>Percentage of persons, within the respective education level, that have been treated at least once for periimplantation, periodontitis, dental wear or cavity due to caries, among those who have visited dental care in 2025 and 2016, 35-79 years, age-standardised rates</t>
  </si>
  <si>
    <t>Antal personer som har fått en fyllningsåtgärd utförd, 2016 och 2025, efter ålder</t>
  </si>
  <si>
    <t>Number of persons, who have received filling treatment 2016 och 2025, by age</t>
  </si>
  <si>
    <t>Antal personer som har fått en fyllningsåtgärd utförd, 2016 och 2025, efter län</t>
  </si>
  <si>
    <t>Number of persons, who have received filling treatment, 2016 and 2025, by county</t>
  </si>
  <si>
    <t>Andel personer som har fått en fyllningsåtgärd utförd, bland personer som ha besökt tandvården, 2016 och 2025, efter vårdgivarkategori och ålder</t>
  </si>
  <si>
    <t>Percentage of people who have received a filling treatment, among persons who have visited dental care, 2016 and 2025, by caregiver category and age</t>
  </si>
  <si>
    <t>Antal personer som har fått en fyllningsåtgärd utförd, 2016 och 2025, efter utbildningsnivå</t>
  </si>
  <si>
    <t>Number of persons who have received a filling treatment, 2016 and 2025, by level of education</t>
  </si>
  <si>
    <t>Antal och andel personer, 20 år och äldre, som gjort minst en fyllning under 2025, efter län och orsak. Åldersstandardiserade andelar</t>
  </si>
  <si>
    <t>Number and percentage of persons, aged 20 and older, that have had at least one filling made during 2025, by county and cause. Age-standardised rates</t>
  </si>
  <si>
    <t>Antal och andel personer, 20 år och äldre, som gjort minst en fyllning under 2025, efter vårdgivarkategori och orsak. Åldersstandardiserade andelar</t>
  </si>
  <si>
    <t>Number and percentage of persons, aged 20 and older, that have had at least one filling made during 2025, by care provider category and cause. Age-standardised rates</t>
  </si>
  <si>
    <t xml:space="preserve">Antal personer som har nyttjat särskilt tandvårdsbidrag (STB) 2016–2025, efter skäl till bidrag. </t>
  </si>
  <si>
    <t xml:space="preserve">Number of persons who have used the special dental care allowance (STB) 2016–2025, by reason for allowance. </t>
  </si>
  <si>
    <t>Median och percentiler av antal kvarvarande, antal intakta och antal ej intakta tänder bland personer som besökte tandvården 2016 och 2025, efter ålder</t>
  </si>
  <si>
    <t>Median and percentiles of the number of remaining, intact and non-intact teeth among patients 2016 and 2025, by age</t>
  </si>
  <si>
    <t>Median och percentiler av antal kvarvarande, antal intakta och antal ej intakta tänder hos personer som besökte tandvården 2025 och 2016, efter kön, besökstyp, utbildningsnivå, och åldersklass</t>
  </si>
  <si>
    <t>Median and percentiles of the number of remaining, intact and non-intact teeth among patients 2025 and 2016, by sex, type of visit, level of education, and age group</t>
  </si>
  <si>
    <t>Tandhälsoregistret inrättades 1 juli 2008 och omfattar tandvård som ges till vuxna inom ramen för det statliga ersättningssystemet, samt sedan 1 januari 2013 även viss tandvård som utförs till hälso- och sjukvårdsavgift. I den här statistikredovisningen ingår tandvård utförd inom det statliga tandvårdsstödet. Uppgifter om tandvård till hälso- och sjukvårdsavgift används dock i beräkningen av andel tandlösa och andel med 20+ antal tänder i befolkningen över 60 år. Tandvård till barn och unga vuxna inkluderas inte i registret.  Åldersgränsen för avgiftsfri tandvård har ändrats flera gånger sedan Tandhälsoregistret upprättades. Mellan år 2017 och 2019 höjdes åldersgränsen successivt från 19 till 23 år. Från och med januari 2025 sänktes åldersgränsen för avgiftsfri tandvård åter till 19 år. Detta medför variationer i registrets omfattning gällande uppgifter om unga vuxnas tandvårdsbesök och tandhälsa. Delar av statistiken i denna publikation inkluderar personer som var 20 år och äldre vid tidpunkten för tandvårdsbesöket, medan andra delar inkluderar personer 24 år och äldre för att möjliggöra jämförelser över tid. Åldersgruppen 20–23 år redovisas separat i tabellerna trots att den är mindre än övriga åldersgrupper eftersom den åter ingår i Tandhälsoregistret från år 2025.</t>
  </si>
  <si>
    <t>2026-5-10290</t>
  </si>
  <si>
    <t>1400-3511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</si>
</sst>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42" formatCode="_-* #,##0\ &quot;kr&quot;_-;\-* #,##0\ &quot;kr&quot;_-;_-* &quot;-&quot;\ &quot;kr&quot;_-;_-@_-"/>
    <numFmt numFmtId="44" formatCode="_-* #,##0.00\ &quot;kr&quot;_-;\-* #,##0.00\ &quot;kr&quot;_-;_-* &quot;-&quot;??\ &quot;kr&quot;_-;_-@_-"/>
    <numFmt numFmtId="43" formatCode="_-* #,##0.00_-;\-* #,##0.00_-;_-* &quot;-&quot;??_-;_-@_-"/>
    <numFmt numFmtId="164" formatCode="0&quot; &quot;%"/>
    <numFmt numFmtId="165" formatCode="#,##0.0"/>
    <numFmt numFmtId="166" formatCode="0.0"/>
  </numFmts>
  <fonts count="75">
    <font>
      <sz val="8.5"/>
      <color theme="1"/>
      <name val="Noto Sans"/>
      <family val="2"/>
      <scheme val="minor"/>
    </font>
    <font>
      <sz val="11"/>
      <color theme="1"/>
      <name val="Noto Sans"/>
      <family val="2"/>
      <scheme val="minor"/>
    </font>
    <font>
      <sz val="8"/>
      <color theme="1"/>
      <name val="Noto Sans"/>
      <family val="2"/>
      <scheme val="minor"/>
    </font>
    <font>
      <sz val="8"/>
      <color theme="1"/>
      <name val="Body Font"/>
      <family val="2"/>
    </font>
    <font>
      <sz val="8"/>
      <color theme="0"/>
      <name val="Noto Sans"/>
      <family val="2"/>
      <scheme val="minor"/>
    </font>
    <font>
      <sz val="11"/>
      <color rgb="FF3F3F76"/>
      <name val="Noto Sans"/>
      <family val="2"/>
      <scheme val="minor"/>
    </font>
    <font>
      <b/>
      <sz val="11"/>
      <color rgb="FF3F3F3F"/>
      <name val="Noto Sans"/>
      <family val="2"/>
      <scheme val="minor"/>
    </font>
    <font>
      <b/>
      <sz val="11"/>
      <color rgb="FFFA7D00"/>
      <name val="Noto Sans"/>
      <family val="2"/>
      <scheme val="minor"/>
    </font>
    <font>
      <sz val="11"/>
      <color rgb="FFFA7D00"/>
      <name val="Noto Sans"/>
      <family val="2"/>
      <scheme val="minor"/>
    </font>
    <font>
      <b/>
      <sz val="11"/>
      <color theme="0"/>
      <name val="Noto Sans"/>
      <family val="2"/>
      <scheme val="minor"/>
    </font>
    <font>
      <sz val="11"/>
      <color rgb="FFFF0000"/>
      <name val="Noto Sans"/>
      <family val="2"/>
      <scheme val="minor"/>
    </font>
    <font>
      <i/>
      <sz val="11"/>
      <color rgb="FF7F7F7F"/>
      <name val="Noto Sans"/>
      <family val="2"/>
      <scheme val="minor"/>
    </font>
    <font>
      <sz val="8.5"/>
      <color theme="1"/>
      <name val="Noto Sans"/>
      <family val="2"/>
      <scheme val="minor"/>
    </font>
    <font>
      <sz val="8.5"/>
      <color theme="1"/>
      <name val="Noto Sans"/>
      <family val="2"/>
      <scheme val="major"/>
    </font>
    <font>
      <sz val="18"/>
      <color theme="3"/>
      <name val="Noto Sans"/>
      <family val="2"/>
      <scheme val="major"/>
    </font>
    <font>
      <b/>
      <sz val="11"/>
      <color theme="1"/>
      <name val="Noto Sans"/>
      <family val="2"/>
      <scheme val="minor"/>
    </font>
    <font>
      <sz val="10"/>
      <color theme="1"/>
      <name val="Noto Sans"/>
      <family val="2"/>
      <scheme val="minor"/>
    </font>
    <font>
      <sz val="7"/>
      <color theme="1"/>
      <name val="Noto Sans"/>
      <family val="2"/>
      <scheme val="minor"/>
    </font>
    <font>
      <sz val="10"/>
      <color theme="0"/>
      <name val="Noto Sans"/>
      <family val="2"/>
      <scheme val="minor"/>
    </font>
    <font>
      <b/>
      <sz val="8.5"/>
      <color theme="1"/>
      <name val="Noto Sans"/>
      <family val="2"/>
      <scheme val="minor"/>
    </font>
    <font>
      <u/>
      <sz val="8.5"/>
      <color theme="10"/>
      <name val="Noto Sans"/>
      <family val="2"/>
      <scheme val="minor"/>
    </font>
    <font>
      <u/>
      <sz val="8.5"/>
      <color theme="11"/>
      <name val="Noto Sans"/>
      <family val="2"/>
      <scheme val="minor"/>
    </font>
    <font>
      <b/>
      <sz val="14"/>
      <color theme="1"/>
      <name val="Noto Sans"/>
      <family val="2"/>
      <scheme val="minor"/>
    </font>
    <font>
      <b/>
      <sz val="12"/>
      <color theme="1"/>
      <name val="Noto Sans"/>
      <family val="2"/>
      <scheme val="minor"/>
    </font>
    <font>
      <b/>
      <sz val="10"/>
      <color theme="1"/>
      <name val="Noto Sans"/>
      <family val="2"/>
      <scheme val="major"/>
    </font>
    <font>
      <b/>
      <sz val="10"/>
      <color theme="1"/>
      <name val="Noto Sans"/>
      <family val="2"/>
      <scheme val="minor"/>
    </font>
    <font>
      <b/>
      <sz val="9"/>
      <color theme="1"/>
      <name val="Noto Sans"/>
      <family val="2"/>
      <scheme val="minor"/>
    </font>
    <font>
      <sz val="9"/>
      <color theme="1"/>
      <name val="Noto Sans"/>
      <family val="2"/>
    </font>
    <font>
      <sz val="8"/>
      <name val="Noto Sans"/>
      <family val="2"/>
    </font>
    <font>
      <sz val="9"/>
      <color theme="1"/>
      <name val="Arial"/>
      <family val="2"/>
    </font>
    <font>
      <b/>
      <sz val="10"/>
      <color theme="1"/>
      <name val="Noto Sans"/>
      <family val="2"/>
    </font>
    <font>
      <sz val="10"/>
      <color theme="1"/>
      <name val="Noto Sans"/>
      <family val="2"/>
    </font>
    <font>
      <sz val="9"/>
      <color rgb="FF00B0F0"/>
      <name val="Noto Sans"/>
      <family val="2"/>
    </font>
    <font>
      <sz val="8"/>
      <color theme="1"/>
      <name val="Noto Sans"/>
      <family val="2"/>
    </font>
    <font>
      <i/>
      <sz val="8"/>
      <color theme="1"/>
      <name val="Noto Sans"/>
      <family val="2"/>
    </font>
    <font>
      <sz val="8"/>
      <color theme="1"/>
      <name val="Noto Sans"/>
      <family val="2"/>
      <scheme val="major"/>
    </font>
    <font>
      <sz val="8"/>
      <color rgb="FFFF0000"/>
      <name val="Noto Sans"/>
      <family val="2"/>
    </font>
    <font>
      <u/>
      <sz val="8"/>
      <color theme="10"/>
      <name val="Noto Sans"/>
      <family val="2"/>
    </font>
    <font>
      <i/>
      <sz val="8"/>
      <name val="Noto Sans"/>
      <family val="2"/>
    </font>
    <font>
      <sz val="11"/>
      <name val="Noto Sans"/>
      <family val="2"/>
      <scheme val="minor"/>
    </font>
    <font>
      <sz val="9"/>
      <name val="Arial"/>
      <family val="2"/>
    </font>
    <font>
      <b/>
      <sz val="9"/>
      <name val="Arial"/>
      <family val="2"/>
    </font>
    <font>
      <b/>
      <sz val="11"/>
      <name val="Noto Sans"/>
      <family val="2"/>
      <scheme val="minor"/>
    </font>
    <font>
      <sz val="9"/>
      <color theme="1"/>
      <name val="Noto Sans"/>
      <family val="2"/>
      <scheme val="minor"/>
    </font>
    <font>
      <sz val="8"/>
      <name val="Century Gothic"/>
      <family val="2"/>
    </font>
    <font>
      <sz val="8"/>
      <color theme="1"/>
      <name val="Century Gothic"/>
      <family val="2"/>
    </font>
    <font>
      <u/>
      <sz val="11"/>
      <color theme="10"/>
      <name val="Noto Sans"/>
      <family val="2"/>
      <scheme val="minor"/>
    </font>
    <font>
      <b/>
      <sz val="9"/>
      <color theme="1"/>
      <name val="Noto Sans"/>
      <family val="2"/>
      <scheme val="major"/>
    </font>
    <font>
      <sz val="8"/>
      <color theme="0"/>
      <name val="Noto Sans"/>
      <family val="2"/>
      <scheme val="major"/>
    </font>
    <font>
      <sz val="9"/>
      <name val="Noto Sans"/>
      <family val="2"/>
      <scheme val="minor"/>
    </font>
    <font>
      <b/>
      <sz val="9"/>
      <name val="Noto Sans"/>
      <family val="2"/>
      <scheme val="minor"/>
    </font>
    <font>
      <sz val="8.5"/>
      <name val="Noto Sans"/>
      <family val="2"/>
      <scheme val="minor"/>
    </font>
    <font>
      <b/>
      <sz val="8.5"/>
      <name val="Noto Sans"/>
      <family val="2"/>
      <scheme val="minor"/>
    </font>
    <font>
      <b/>
      <vertAlign val="subscript"/>
      <sz val="8.5"/>
      <name val="Noto Sans"/>
      <family val="2"/>
      <scheme val="minor"/>
    </font>
    <font>
      <vertAlign val="subscript"/>
      <sz val="8.5"/>
      <name val="Noto Sans"/>
      <family val="2"/>
      <scheme val="minor"/>
    </font>
    <font>
      <sz val="8"/>
      <color rgb="FF000000"/>
      <name val="Century Gothic"/>
      <family val="2"/>
    </font>
    <font>
      <sz val="8"/>
      <color rgb="FF000000"/>
      <name val="Noto Sans"/>
      <family val="2"/>
      <scheme val="major"/>
    </font>
    <font>
      <sz val="8"/>
      <name val="Noto Sans"/>
      <family val="2"/>
      <scheme val="minor"/>
    </font>
    <font>
      <b/>
      <sz val="8"/>
      <color rgb="FF000000"/>
      <name val="Noto Sans"/>
      <family val="2"/>
      <scheme val="major"/>
    </font>
    <font>
      <vertAlign val="subscript"/>
      <sz val="8"/>
      <color theme="1"/>
      <name val="Noto Sans"/>
      <family val="2"/>
      <scheme val="minor"/>
    </font>
    <font>
      <vertAlign val="subscript"/>
      <sz val="8.5"/>
      <color theme="1"/>
      <name val="Noto Sans"/>
      <family val="2"/>
      <scheme val="minor"/>
    </font>
    <font>
      <b/>
      <sz val="10"/>
      <name val="Noto Sans"/>
      <family val="2"/>
      <scheme val="minor"/>
    </font>
    <font>
      <sz val="7"/>
      <name val="Noto Sans"/>
      <family val="2"/>
      <scheme val="minor"/>
    </font>
    <font>
      <sz val="11"/>
      <color theme="0"/>
      <name val="Noto Sans"/>
      <family val="2"/>
      <scheme val="minor"/>
    </font>
    <font>
      <b/>
      <sz val="8"/>
      <color theme="1"/>
      <name val="Noto Sans"/>
      <family val="2"/>
      <scheme val="minor"/>
    </font>
    <font>
      <sz val="8"/>
      <color rgb="FF000000"/>
      <name val="Noto Sans"/>
      <family val="2"/>
      <scheme val="minor"/>
    </font>
    <font>
      <sz val="8"/>
      <color indexed="8"/>
      <name val="Noto Sans"/>
      <family val="2"/>
      <scheme val="minor"/>
    </font>
    <font>
      <sz val="9"/>
      <name val="Noto Sans"/>
      <family val="2"/>
      <scheme val="minor"/>
    </font>
    <font>
      <sz val="8"/>
      <color indexed="8"/>
      <name val="Noto Sans"/>
      <family val="2"/>
      <scheme val="major"/>
    </font>
    <font>
      <b/>
      <sz val="8"/>
      <color indexed="8"/>
      <name val="Noto Sans"/>
      <family val="2"/>
      <scheme val="major"/>
    </font>
    <font>
      <b/>
      <sz val="10"/>
      <name val="Noto Sans"/>
      <family val="2"/>
      <scheme val="major"/>
    </font>
    <font>
      <sz val="8"/>
      <name val="Noto Sans"/>
      <family val="2"/>
      <scheme val="major"/>
    </font>
    <font>
      <sz val="10"/>
      <color theme="1"/>
      <name val="Noto Sans"/>
      <family val="2"/>
      <scheme val="major"/>
    </font>
    <font>
      <sz val="7"/>
      <color rgb="FF000000"/>
      <name val="Noto Sans"/>
      <family val="2"/>
      <scheme val="major"/>
    </font>
    <font>
      <sz val="7"/>
      <color theme="1"/>
      <name val="Noto Sans"/>
      <family val="2"/>
      <scheme val="major"/>
    </font>
  </fonts>
  <fills count="42">
    <fill>
      <patternFill patternType="none"/>
    </fill>
    <fill>
      <patternFill patternType="gray125"/>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rgb="FFC85135"/>
        <bgColor indexed="64"/>
      </patternFill>
    </fill>
    <fill>
      <patternFill patternType="solid">
        <fgColor rgb="FFDE9786"/>
        <bgColor indexed="64"/>
      </patternFill>
    </fill>
    <fill>
      <patternFill patternType="solid">
        <fgColor rgb="FFE9B9AE"/>
        <bgColor indexed="64"/>
      </patternFill>
    </fill>
    <fill>
      <patternFill patternType="solid">
        <fgColor rgb="FFF4DCD7"/>
        <bgColor indexed="64"/>
      </patternFill>
    </fill>
    <fill>
      <patternFill patternType="solid">
        <fgColor rgb="FF9A4392"/>
        <bgColor indexed="64"/>
      </patternFill>
    </fill>
    <fill>
      <patternFill patternType="solid">
        <fgColor rgb="FFC28EBE"/>
        <bgColor indexed="64"/>
      </patternFill>
    </fill>
    <fill>
      <patternFill patternType="solid">
        <fgColor rgb="FFD7B4D3"/>
        <bgColor indexed="64"/>
      </patternFill>
    </fill>
    <fill>
      <patternFill patternType="solid">
        <fgColor rgb="FFEBD9E9"/>
        <bgColor indexed="64"/>
      </patternFill>
    </fill>
    <fill>
      <patternFill patternType="solid">
        <fgColor rgb="FF008276"/>
        <bgColor indexed="64"/>
      </patternFill>
    </fill>
    <fill>
      <patternFill patternType="solid">
        <fgColor rgb="FFB27B2A"/>
        <bgColor indexed="64"/>
      </patternFill>
    </fill>
    <fill>
      <patternFill patternType="solid">
        <fgColor rgb="FFEB805F"/>
        <bgColor indexed="64"/>
      </patternFill>
    </fill>
    <fill>
      <patternFill patternType="solid">
        <fgColor rgb="FF00A380"/>
        <bgColor indexed="64"/>
      </patternFill>
    </fill>
    <fill>
      <patternFill patternType="solid">
        <fgColor rgb="FFECB94F"/>
        <bgColor indexed="64"/>
      </patternFill>
    </fill>
    <fill>
      <patternFill patternType="solid">
        <fgColor rgb="FFBE67C0"/>
        <bgColor indexed="64"/>
      </patternFill>
    </fill>
    <fill>
      <patternFill patternType="solid">
        <fgColor rgb="FFF7CAAC"/>
        <bgColor indexed="64"/>
      </patternFill>
    </fill>
    <fill>
      <patternFill patternType="solid">
        <fgColor rgb="FF79D3C5"/>
        <bgColor indexed="64"/>
      </patternFill>
    </fill>
    <fill>
      <patternFill patternType="solid">
        <fgColor rgb="FFF9E0A7"/>
        <bgColor indexed="64"/>
      </patternFill>
    </fill>
    <fill>
      <patternFill patternType="solid">
        <fgColor rgb="FFECCFE9"/>
        <bgColor indexed="64"/>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rgb="FFC75136"/>
        <bgColor indexed="64"/>
      </patternFill>
    </fill>
    <fill>
      <patternFill patternType="solid">
        <fgColor theme="8"/>
        <bgColor indexed="64"/>
      </patternFill>
    </fill>
  </fills>
  <borders count="37">
    <border>
      <left/>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auto="1"/>
      </right>
      <top/>
      <bottom/>
      <diagonal/>
    </border>
    <border>
      <left style="thin">
        <color auto="1"/>
      </left>
      <right/>
      <top/>
      <bottom/>
      <diagonal/>
    </border>
    <border>
      <left/>
      <right style="thin">
        <color auto="1"/>
      </right>
      <top/>
      <bottom style="thin">
        <color auto="1"/>
      </bottom>
      <diagonal/>
    </border>
    <border>
      <left style="thin">
        <color auto="1"/>
      </left>
      <right/>
      <top/>
      <bottom style="thin">
        <color auto="1"/>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857363"/>
      </left>
      <right/>
      <top/>
      <bottom/>
      <diagonal/>
    </border>
    <border>
      <left/>
      <right style="thin">
        <color rgb="FF857363"/>
      </right>
      <top/>
      <bottom/>
      <diagonal/>
    </border>
    <border>
      <left/>
      <right style="thin">
        <color theme="8"/>
      </right>
      <top/>
      <bottom/>
      <diagonal/>
    </border>
    <border>
      <left style="thin">
        <color rgb="FF857363"/>
      </left>
      <right/>
      <top style="thin">
        <color rgb="FF857363"/>
      </top>
      <bottom/>
      <diagonal/>
    </border>
    <border>
      <left/>
      <right/>
      <top style="thin">
        <color rgb="FF857363"/>
      </top>
      <bottom/>
      <diagonal/>
    </border>
    <border>
      <left/>
      <right/>
      <top style="thin">
        <color indexed="64"/>
      </top>
      <bottom style="thin">
        <color auto="1"/>
      </bottom>
      <diagonal/>
    </border>
    <border>
      <left/>
      <right style="thin">
        <color rgb="FF857363"/>
      </right>
      <top style="thin">
        <color indexed="64"/>
      </top>
      <bottom/>
      <diagonal/>
    </border>
    <border>
      <left style="thin">
        <color rgb="FF857363"/>
      </left>
      <right/>
      <top style="thin">
        <color indexed="64"/>
      </top>
      <bottom/>
      <diagonal/>
    </border>
    <border>
      <left/>
      <right style="thin">
        <color rgb="FF857363"/>
      </right>
      <top/>
      <bottom style="thin">
        <color indexed="64"/>
      </bottom>
      <diagonal/>
    </border>
    <border>
      <left style="thin">
        <color rgb="FF857363"/>
      </left>
      <right/>
      <top/>
      <bottom style="thin">
        <color indexed="64"/>
      </bottom>
      <diagonal/>
    </border>
    <border>
      <left/>
      <right style="thin">
        <color indexed="64"/>
      </right>
      <top style="thin">
        <color rgb="FF857363"/>
      </top>
      <bottom/>
      <diagonal/>
    </border>
    <border>
      <left/>
      <right style="thin">
        <color rgb="FF857363"/>
      </right>
      <top style="thin">
        <color rgb="FF857363"/>
      </top>
      <bottom/>
      <diagonal/>
    </border>
    <border>
      <left/>
      <right style="thin">
        <color auto="1"/>
      </right>
      <top style="thin">
        <color auto="1"/>
      </top>
      <bottom style="thin">
        <color auto="1"/>
      </bottom>
      <diagonal/>
    </border>
    <border>
      <left/>
      <right style="thin">
        <color indexed="64"/>
      </right>
      <top style="thin">
        <color auto="1"/>
      </top>
      <bottom style="thin">
        <color rgb="FF857363"/>
      </bottom>
      <diagonal/>
    </border>
    <border>
      <left style="thin">
        <color auto="1"/>
      </left>
      <right/>
      <top style="thin">
        <color auto="1"/>
      </top>
      <bottom style="thin">
        <color auto="1"/>
      </bottom>
      <diagonal/>
    </border>
    <border>
      <left/>
      <right/>
      <top style="thin">
        <color rgb="FF857363"/>
      </top>
      <bottom style="thin">
        <color auto="1"/>
      </bottom>
      <diagonal/>
    </border>
    <border>
      <left style="thin">
        <color indexed="64"/>
      </left>
      <right/>
      <top style="thin">
        <color rgb="FF857363"/>
      </top>
      <bottom/>
      <diagonal/>
    </border>
    <border>
      <left style="thin">
        <color indexed="64"/>
      </left>
      <right style="thin">
        <color rgb="FF857363"/>
      </right>
      <top/>
      <bottom/>
      <diagonal/>
    </border>
    <border>
      <left style="thin">
        <color indexed="64"/>
      </left>
      <right style="thin">
        <color rgb="FF857363"/>
      </right>
      <top/>
      <bottom style="thin">
        <color indexed="64"/>
      </bottom>
      <diagonal/>
    </border>
  </borders>
  <cellStyleXfs count="71">
    <xf numFmtId="0" fontId="0" fillId="0" borderId="0"/>
    <xf numFmtId="164" fontId="13" fillId="0" borderId="0" applyFill="0" applyBorder="0" applyAlignment="0" applyProtection="0"/>
    <xf numFmtId="0" fontId="22" fillId="0" borderId="0" applyNumberFormat="0" applyFill="0" applyBorder="0" applyProtection="0">
      <alignment vertical="top"/>
    </xf>
    <xf numFmtId="0" fontId="23" fillId="0" borderId="0" applyNumberFormat="0" applyFill="0" applyBorder="0" applyProtection="0">
      <alignment vertical="top"/>
    </xf>
    <xf numFmtId="0" fontId="24" fillId="0" borderId="0" applyNumberFormat="0" applyFill="0" applyBorder="0" applyProtection="0">
      <alignment vertical="top"/>
    </xf>
    <xf numFmtId="0" fontId="3" fillId="0" borderId="0" applyNumberFormat="0" applyFill="0" applyBorder="0" applyAlignment="0" applyProtection="0"/>
    <xf numFmtId="0" fontId="4"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4"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4"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4"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4" fillId="18" borderId="0" applyNumberFormat="0" applyBorder="0" applyAlignment="0" applyProtection="0"/>
    <xf numFmtId="0" fontId="2" fillId="21" borderId="0" applyNumberFormat="0" applyBorder="0" applyAlignment="0" applyProtection="0"/>
    <xf numFmtId="0" fontId="2" fillId="20" borderId="0" applyNumberFormat="0" applyBorder="0" applyAlignment="0" applyProtection="0"/>
    <xf numFmtId="0" fontId="2" fillId="19" borderId="0" applyNumberFormat="0" applyBorder="0" applyAlignment="0" applyProtection="0"/>
    <xf numFmtId="0" fontId="4" fillId="22" borderId="0" applyNumberFormat="0" applyBorder="0" applyAlignment="0" applyProtection="0"/>
    <xf numFmtId="0" fontId="2" fillId="25" borderId="0" applyNumberFormat="0" applyBorder="0" applyAlignment="0" applyProtection="0"/>
    <xf numFmtId="0" fontId="2" fillId="24" borderId="0" applyNumberFormat="0" applyBorder="0" applyAlignment="0" applyProtection="0"/>
    <xf numFmtId="0" fontId="2" fillId="23" borderId="0" applyNumberFormat="0" applyBorder="0" applyAlignment="0" applyProtection="0"/>
    <xf numFmtId="0" fontId="4" fillId="18" borderId="0" applyBorder="0" applyAlignment="0" applyProtection="0"/>
    <xf numFmtId="0" fontId="4" fillId="26" borderId="0" applyBorder="0" applyAlignment="0" applyProtection="0"/>
    <xf numFmtId="0" fontId="4" fillId="27" borderId="0" applyBorder="0" applyAlignment="0" applyProtection="0"/>
    <xf numFmtId="0" fontId="4" fillId="22" borderId="0" applyBorder="0" applyAlignment="0" applyProtection="0"/>
    <xf numFmtId="0" fontId="2" fillId="28" borderId="0" applyBorder="0" applyAlignment="0" applyProtection="0"/>
    <xf numFmtId="0" fontId="2" fillId="29" borderId="0" applyBorder="0" applyAlignment="0" applyProtection="0"/>
    <xf numFmtId="0" fontId="2" fillId="30" borderId="0" applyBorder="0" applyAlignment="0" applyProtection="0"/>
    <xf numFmtId="0" fontId="2" fillId="31" borderId="0" applyBorder="0" applyAlignment="0" applyProtection="0"/>
    <xf numFmtId="0" fontId="2" fillId="32" borderId="0" applyBorder="0" applyAlignment="0" applyProtection="0"/>
    <xf numFmtId="0" fontId="2" fillId="33" borderId="0" applyBorder="0" applyAlignment="0" applyProtection="0"/>
    <xf numFmtId="0" fontId="2" fillId="34" borderId="0" applyBorder="0" applyAlignment="0" applyProtection="0"/>
    <xf numFmtId="0" fontId="2" fillId="35" borderId="0" applyBorder="0" applyAlignment="0" applyProtection="0"/>
    <xf numFmtId="43" fontId="13" fillId="0" borderId="0" applyFill="0" applyBorder="0" applyAlignment="0" applyProtection="0"/>
    <xf numFmtId="3" fontId="12" fillId="0" borderId="0" applyFill="0" applyBorder="0" applyAlignment="0" applyProtection="0"/>
    <xf numFmtId="44" fontId="12" fillId="0" borderId="0" applyFill="0" applyBorder="0" applyAlignment="0" applyProtection="0"/>
    <xf numFmtId="42" fontId="12" fillId="0" borderId="0" applyFill="0" applyBorder="0" applyAlignment="0" applyProtection="0"/>
    <xf numFmtId="0" fontId="5" fillId="36" borderId="1" applyNumberFormat="0" applyAlignment="0" applyProtection="0"/>
    <xf numFmtId="0" fontId="6" fillId="37" borderId="2" applyNumberFormat="0" applyAlignment="0" applyProtection="0"/>
    <xf numFmtId="0" fontId="7" fillId="37" borderId="1" applyNumberFormat="0" applyAlignment="0" applyProtection="0"/>
    <xf numFmtId="0" fontId="8" fillId="0" borderId="3" applyNumberFormat="0" applyFill="0" applyAlignment="0" applyProtection="0"/>
    <xf numFmtId="0" fontId="9" fillId="38" borderId="4" applyNumberFormat="0" applyAlignment="0" applyProtection="0"/>
    <xf numFmtId="0" fontId="10" fillId="0" borderId="0" applyNumberFormat="0" applyFill="0" applyBorder="0" applyAlignment="0" applyProtection="0"/>
    <xf numFmtId="0" fontId="2" fillId="39" borderId="5" applyNumberFormat="0" applyFont="0" applyAlignment="0" applyProtection="0"/>
    <xf numFmtId="0" fontId="11" fillId="0" borderId="0" applyNumberFormat="0" applyFill="0" applyBorder="0" applyAlignment="0" applyProtection="0"/>
    <xf numFmtId="0" fontId="14" fillId="0" borderId="0" applyNumberFormat="0" applyFill="0" applyBorder="0" applyAlignment="0" applyProtection="0"/>
    <xf numFmtId="0" fontId="18" fillId="26" borderId="0" applyNumberFormat="0" applyBorder="0" applyProtection="0">
      <alignment vertical="top"/>
    </xf>
    <xf numFmtId="0" fontId="18" fillId="40" borderId="0" applyNumberFormat="0" applyBorder="0" applyProtection="0">
      <alignment vertical="top"/>
    </xf>
    <xf numFmtId="0" fontId="16" fillId="30" borderId="0" applyNumberFormat="0" applyBorder="0" applyProtection="0">
      <alignment vertical="top"/>
    </xf>
    <xf numFmtId="0" fontId="15" fillId="0" borderId="6" applyNumberFormat="0" applyFill="0" applyAlignment="0" applyProtection="0"/>
    <xf numFmtId="0" fontId="25" fillId="0" borderId="0"/>
    <xf numFmtId="0" fontId="12" fillId="0" borderId="0"/>
    <xf numFmtId="0" fontId="16" fillId="0" borderId="0"/>
    <xf numFmtId="0" fontId="17" fillId="0" borderId="0"/>
    <xf numFmtId="0" fontId="20" fillId="0" borderId="0" applyNumberFormat="0" applyFill="0" applyBorder="0" applyAlignment="0" applyProtection="0"/>
    <xf numFmtId="0" fontId="21" fillId="0" borderId="0" applyNumberFormat="0" applyFill="0" applyBorder="0" applyAlignment="0" applyProtection="0"/>
    <xf numFmtId="0" fontId="19" fillId="0" borderId="0" applyNumberFormat="0" applyFill="0" applyBorder="0" applyAlignment="0" applyProtection="0"/>
    <xf numFmtId="0" fontId="26" fillId="0" borderId="0"/>
    <xf numFmtId="0" fontId="20" fillId="0" borderId="0" applyNumberFormat="0" applyFill="0" applyBorder="0" applyAlignment="0" applyProtection="0"/>
    <xf numFmtId="0" fontId="2" fillId="0" borderId="0"/>
    <xf numFmtId="0" fontId="1" fillId="0" borderId="0"/>
    <xf numFmtId="0" fontId="46" fillId="0" borderId="0" applyNumberFormat="0" applyFill="0" applyBorder="0" applyAlignment="0" applyProtection="0"/>
  </cellStyleXfs>
  <cellXfs count="398">
    <xf numFmtId="0" fontId="0" fillId="0" borderId="0" xfId="0"/>
    <xf numFmtId="0" fontId="26" fillId="0" borderId="0" xfId="66" applyAlignment="1">
      <alignment horizontal="right"/>
    </xf>
    <xf numFmtId="0" fontId="29" fillId="0" borderId="0" xfId="0" applyFont="1"/>
    <xf numFmtId="0" fontId="27" fillId="0" borderId="0" xfId="0" applyFont="1"/>
    <xf numFmtId="0" fontId="32" fillId="0" borderId="0" xfId="0" applyFont="1"/>
    <xf numFmtId="0" fontId="33" fillId="0" borderId="0" xfId="0" applyFont="1"/>
    <xf numFmtId="0" fontId="34" fillId="0" borderId="0" xfId="0" applyFont="1"/>
    <xf numFmtId="0" fontId="35" fillId="0" borderId="0" xfId="0" applyFont="1"/>
    <xf numFmtId="0" fontId="36" fillId="0" borderId="0" xfId="0" applyFont="1"/>
    <xf numFmtId="0" fontId="28" fillId="0" borderId="0" xfId="0" applyFont="1"/>
    <xf numFmtId="0" fontId="37" fillId="0" borderId="0" xfId="0" applyFont="1"/>
    <xf numFmtId="0" fontId="38" fillId="0" borderId="0" xfId="0" applyFont="1"/>
    <xf numFmtId="0" fontId="39" fillId="0" borderId="0" xfId="0" applyFont="1"/>
    <xf numFmtId="0" fontId="40" fillId="0" borderId="0" xfId="0" applyFont="1"/>
    <xf numFmtId="0" fontId="41" fillId="0" borderId="0" xfId="0" applyFont="1"/>
    <xf numFmtId="0" fontId="42" fillId="0" borderId="0" xfId="0" applyFont="1"/>
    <xf numFmtId="0" fontId="2" fillId="0" borderId="0" xfId="0" applyFont="1"/>
    <xf numFmtId="0" fontId="25" fillId="0" borderId="0" xfId="59"/>
    <xf numFmtId="0" fontId="12" fillId="0" borderId="0" xfId="60"/>
    <xf numFmtId="0" fontId="2" fillId="0" borderId="0" xfId="7" applyFill="1"/>
    <xf numFmtId="0" fontId="0" fillId="0" borderId="0" xfId="0" applyAlignment="1">
      <alignment horizontal="left" vertical="top" wrapText="1"/>
    </xf>
    <xf numFmtId="0" fontId="26" fillId="0" borderId="0" xfId="66"/>
    <xf numFmtId="0" fontId="17" fillId="0" borderId="0" xfId="62"/>
    <xf numFmtId="0" fontId="30" fillId="0" borderId="0" xfId="0" applyFont="1" applyAlignment="1">
      <alignment horizontal="left" vertical="top"/>
    </xf>
    <xf numFmtId="0" fontId="27" fillId="0" borderId="0" xfId="0" applyFont="1" applyAlignment="1">
      <alignment horizontal="left" vertical="top"/>
    </xf>
    <xf numFmtId="0" fontId="31" fillId="0" borderId="0" xfId="0" applyFont="1" applyAlignment="1">
      <alignment horizontal="left" vertical="top"/>
    </xf>
    <xf numFmtId="0" fontId="33" fillId="0" borderId="0" xfId="0" applyFont="1" applyAlignment="1">
      <alignment horizontal="left" vertical="top"/>
    </xf>
    <xf numFmtId="0" fontId="26" fillId="0" borderId="0" xfId="66" applyAlignment="1">
      <alignment horizontal="left" vertical="top"/>
    </xf>
    <xf numFmtId="0" fontId="20" fillId="0" borderId="0" xfId="67"/>
    <xf numFmtId="0" fontId="39" fillId="0" borderId="0" xfId="68" applyFont="1"/>
    <xf numFmtId="0" fontId="40" fillId="0" borderId="0" xfId="68" applyFont="1"/>
    <xf numFmtId="0" fontId="44" fillId="0" borderId="0" xfId="69" applyFont="1" applyAlignment="1">
      <alignment horizontal="left" vertical="top" wrapText="1"/>
    </xf>
    <xf numFmtId="0" fontId="45" fillId="0" borderId="0" xfId="69" applyFont="1" applyAlignment="1">
      <alignment horizontal="left"/>
    </xf>
    <xf numFmtId="0" fontId="2" fillId="0" borderId="0" xfId="8" applyFill="1"/>
    <xf numFmtId="0" fontId="2" fillId="0" borderId="0" xfId="8" applyFill="1" applyAlignment="1">
      <alignment horizontal="left"/>
    </xf>
    <xf numFmtId="0" fontId="47" fillId="0" borderId="0" xfId="0" applyFont="1"/>
    <xf numFmtId="0" fontId="48" fillId="0" borderId="0" xfId="0" applyFont="1"/>
    <xf numFmtId="0" fontId="4" fillId="0" borderId="0" xfId="0" applyFont="1"/>
    <xf numFmtId="0" fontId="16" fillId="0" borderId="0" xfId="61" quotePrefix="1"/>
    <xf numFmtId="0" fontId="16" fillId="0" borderId="0" xfId="61"/>
    <xf numFmtId="0" fontId="0" fillId="0" borderId="0" xfId="60" applyFont="1"/>
    <xf numFmtId="0" fontId="49" fillId="0" borderId="0" xfId="0" applyFont="1"/>
    <xf numFmtId="0" fontId="50" fillId="0" borderId="0" xfId="0" applyFont="1"/>
    <xf numFmtId="0" fontId="2" fillId="0" borderId="0" xfId="8" applyFill="1" applyAlignment="1">
      <alignment horizontal="left" vertical="top"/>
    </xf>
    <xf numFmtId="0" fontId="25" fillId="0" borderId="0" xfId="0" applyFont="1"/>
    <xf numFmtId="0" fontId="49" fillId="0" borderId="0" xfId="0" applyFont="1" applyAlignment="1">
      <alignment horizontal="left" vertical="center"/>
    </xf>
    <xf numFmtId="0" fontId="49" fillId="0" borderId="7" xfId="0" applyFont="1" applyBorder="1"/>
    <xf numFmtId="0" fontId="49" fillId="0" borderId="7" xfId="0" applyFont="1" applyBorder="1" applyAlignment="1">
      <alignment horizontal="left" vertical="center"/>
    </xf>
    <xf numFmtId="0" fontId="50" fillId="0" borderId="7" xfId="0" applyFont="1" applyBorder="1"/>
    <xf numFmtId="0" fontId="26" fillId="0" borderId="0" xfId="59" applyFont="1"/>
    <xf numFmtId="0" fontId="43" fillId="0" borderId="0" xfId="60" applyFont="1" applyAlignment="1">
      <alignment horizontal="left" vertical="center"/>
    </xf>
    <xf numFmtId="0" fontId="43" fillId="0" borderId="0" xfId="60" applyFont="1"/>
    <xf numFmtId="0" fontId="16" fillId="0" borderId="0" xfId="0" applyFont="1"/>
    <xf numFmtId="3" fontId="12" fillId="0" borderId="0" xfId="60" applyNumberFormat="1"/>
    <xf numFmtId="3" fontId="12" fillId="0" borderId="8" xfId="60" applyNumberFormat="1" applyBorder="1"/>
    <xf numFmtId="3" fontId="12" fillId="0" borderId="7" xfId="60" applyNumberFormat="1" applyBorder="1"/>
    <xf numFmtId="3" fontId="12" fillId="0" borderId="10" xfId="60" applyNumberFormat="1" applyBorder="1"/>
    <xf numFmtId="3" fontId="12" fillId="0" borderId="14" xfId="60" applyNumberFormat="1" applyBorder="1"/>
    <xf numFmtId="3" fontId="12" fillId="0" borderId="9" xfId="60" applyNumberFormat="1" applyBorder="1"/>
    <xf numFmtId="165" fontId="12" fillId="0" borderId="8" xfId="60" applyNumberFormat="1" applyBorder="1"/>
    <xf numFmtId="165" fontId="12" fillId="0" borderId="0" xfId="60" applyNumberFormat="1"/>
    <xf numFmtId="165" fontId="12" fillId="0" borderId="7" xfId="60" applyNumberFormat="1" applyBorder="1"/>
    <xf numFmtId="165" fontId="12" fillId="0" borderId="10" xfId="60" applyNumberFormat="1" applyBorder="1"/>
    <xf numFmtId="165" fontId="12" fillId="0" borderId="14" xfId="60" applyNumberFormat="1" applyBorder="1"/>
    <xf numFmtId="165" fontId="12" fillId="0" borderId="9" xfId="60" applyNumberFormat="1" applyBorder="1"/>
    <xf numFmtId="0" fontId="2" fillId="0" borderId="11" xfId="0" applyFont="1" applyBorder="1"/>
    <xf numFmtId="0" fontId="2" fillId="0" borderId="13" xfId="0" applyFont="1" applyBorder="1"/>
    <xf numFmtId="0" fontId="2" fillId="0" borderId="12" xfId="0" applyFont="1" applyBorder="1"/>
    <xf numFmtId="0" fontId="2" fillId="0" borderId="8" xfId="0" applyFont="1" applyBorder="1"/>
    <xf numFmtId="0" fontId="2" fillId="0" borderId="7" xfId="0" applyFont="1" applyBorder="1"/>
    <xf numFmtId="0" fontId="2" fillId="0" borderId="10" xfId="0" applyFont="1" applyBorder="1"/>
    <xf numFmtId="0" fontId="2" fillId="0" borderId="14" xfId="0" applyFont="1" applyBorder="1"/>
    <xf numFmtId="0" fontId="2" fillId="0" borderId="9" xfId="0" applyFont="1" applyBorder="1"/>
    <xf numFmtId="0" fontId="26" fillId="0" borderId="0" xfId="66" applyAlignment="1">
      <alignment horizontal="left" vertical="center"/>
    </xf>
    <xf numFmtId="0" fontId="26" fillId="0" borderId="11" xfId="66" applyBorder="1" applyAlignment="1">
      <alignment horizontal="left" vertical="center"/>
    </xf>
    <xf numFmtId="0" fontId="26" fillId="0" borderId="13" xfId="66" applyBorder="1" applyAlignment="1">
      <alignment horizontal="left" vertical="center"/>
    </xf>
    <xf numFmtId="0" fontId="26" fillId="0" borderId="12" xfId="66" applyBorder="1" applyAlignment="1">
      <alignment horizontal="left" vertical="center"/>
    </xf>
    <xf numFmtId="0" fontId="26" fillId="0" borderId="0" xfId="66" applyAlignment="1">
      <alignment horizontal="left" vertical="center" wrapText="1"/>
    </xf>
    <xf numFmtId="0" fontId="26" fillId="0" borderId="11" xfId="66" applyBorder="1" applyAlignment="1">
      <alignment horizontal="left" vertical="center" wrapText="1"/>
    </xf>
    <xf numFmtId="0" fontId="26" fillId="0" borderId="13" xfId="66" applyBorder="1" applyAlignment="1">
      <alignment horizontal="left" vertical="center" wrapText="1"/>
    </xf>
    <xf numFmtId="0" fontId="26" fillId="0" borderId="12" xfId="66" applyBorder="1" applyAlignment="1">
      <alignment horizontal="left" vertical="center" wrapText="1"/>
    </xf>
    <xf numFmtId="0" fontId="25" fillId="0" borderId="0" xfId="0" applyFont="1" applyAlignment="1">
      <alignment vertical="center"/>
    </xf>
    <xf numFmtId="0" fontId="16" fillId="0" borderId="0" xfId="0" applyFont="1" applyAlignment="1">
      <alignment vertical="center"/>
    </xf>
    <xf numFmtId="0" fontId="12" fillId="0" borderId="8" xfId="60" applyBorder="1"/>
    <xf numFmtId="0" fontId="12" fillId="0" borderId="7" xfId="60" applyBorder="1"/>
    <xf numFmtId="0" fontId="12" fillId="0" borderId="10" xfId="60" applyBorder="1"/>
    <xf numFmtId="0" fontId="12" fillId="0" borderId="14" xfId="60" applyBorder="1"/>
    <xf numFmtId="0" fontId="12" fillId="0" borderId="9" xfId="60" applyBorder="1"/>
    <xf numFmtId="0" fontId="12" fillId="0" borderId="16" xfId="60" applyBorder="1"/>
    <xf numFmtId="0" fontId="12" fillId="0" borderId="17" xfId="60" applyBorder="1"/>
    <xf numFmtId="0" fontId="26" fillId="0" borderId="0" xfId="66" applyAlignment="1">
      <alignment horizontal="left"/>
    </xf>
    <xf numFmtId="0" fontId="2" fillId="0" borderId="0" xfId="0" applyFont="1" applyAlignment="1">
      <alignment horizontal="left" vertical="center"/>
    </xf>
    <xf numFmtId="3" fontId="56" fillId="0" borderId="18" xfId="0" applyNumberFormat="1" applyFont="1" applyBorder="1" applyAlignment="1">
      <alignment horizontal="right"/>
    </xf>
    <xf numFmtId="3" fontId="56" fillId="0" borderId="0" xfId="0" applyNumberFormat="1" applyFont="1" applyAlignment="1">
      <alignment horizontal="right"/>
    </xf>
    <xf numFmtId="3" fontId="56" fillId="0" borderId="19" xfId="0" applyNumberFormat="1" applyFont="1" applyBorder="1" applyAlignment="1">
      <alignment horizontal="right"/>
    </xf>
    <xf numFmtId="3" fontId="56" fillId="0" borderId="20" xfId="0" applyNumberFormat="1" applyFont="1" applyBorder="1" applyAlignment="1">
      <alignment horizontal="right"/>
    </xf>
    <xf numFmtId="0" fontId="26" fillId="0" borderId="0" xfId="66" applyAlignment="1">
      <alignment wrapText="1"/>
    </xf>
    <xf numFmtId="0" fontId="2" fillId="0" borderId="0" xfId="0" applyFont="1" applyAlignment="1">
      <alignment wrapText="1"/>
    </xf>
    <xf numFmtId="165" fontId="56" fillId="0" borderId="18" xfId="0" applyNumberFormat="1" applyFont="1" applyBorder="1" applyAlignment="1">
      <alignment horizontal="right"/>
    </xf>
    <xf numFmtId="165" fontId="56" fillId="0" borderId="0" xfId="0" applyNumberFormat="1" applyFont="1" applyAlignment="1">
      <alignment horizontal="right"/>
    </xf>
    <xf numFmtId="165" fontId="56" fillId="0" borderId="19" xfId="0" applyNumberFormat="1" applyFont="1" applyBorder="1" applyAlignment="1">
      <alignment horizontal="right"/>
    </xf>
    <xf numFmtId="0" fontId="26" fillId="0" borderId="0" xfId="66" applyAlignment="1">
      <alignment horizontal="left" vertical="top" wrapText="1"/>
    </xf>
    <xf numFmtId="0" fontId="2" fillId="0" borderId="0" xfId="0" applyFont="1" applyAlignment="1">
      <alignment horizontal="left" vertical="top" wrapText="1"/>
    </xf>
    <xf numFmtId="166" fontId="2" fillId="0" borderId="22" xfId="0" applyNumberFormat="1" applyFont="1" applyBorder="1"/>
    <xf numFmtId="166" fontId="2" fillId="0" borderId="0" xfId="0" applyNumberFormat="1" applyFont="1"/>
    <xf numFmtId="0" fontId="26" fillId="41" borderId="14" xfId="66" applyFill="1" applyBorder="1" applyAlignment="1">
      <alignment horizontal="left" vertical="top" wrapText="1"/>
    </xf>
    <xf numFmtId="166" fontId="12" fillId="0" borderId="0" xfId="60" applyNumberFormat="1"/>
    <xf numFmtId="3" fontId="56" fillId="0" borderId="0" xfId="0" applyNumberFormat="1" applyFont="1" applyAlignment="1">
      <alignment horizontal="left"/>
    </xf>
    <xf numFmtId="3" fontId="56" fillId="0" borderId="19" xfId="0" applyNumberFormat="1" applyFont="1" applyBorder="1" applyAlignment="1">
      <alignment horizontal="left"/>
    </xf>
    <xf numFmtId="166" fontId="55" fillId="0" borderId="0" xfId="0" applyNumberFormat="1" applyFont="1" applyAlignment="1">
      <alignment vertical="center" wrapText="1"/>
    </xf>
    <xf numFmtId="166" fontId="45" fillId="0" borderId="0" xfId="0" applyNumberFormat="1" applyFont="1"/>
    <xf numFmtId="0" fontId="2" fillId="0" borderId="0" xfId="0" applyFont="1" applyAlignment="1">
      <alignment horizontal="left"/>
    </xf>
    <xf numFmtId="0" fontId="12" fillId="0" borderId="0" xfId="62" applyFont="1"/>
    <xf numFmtId="0" fontId="26" fillId="0" borderId="0" xfId="66" applyAlignment="1">
      <alignment horizontal="left" wrapText="1"/>
    </xf>
    <xf numFmtId="0" fontId="26" fillId="0" borderId="11" xfId="66" applyBorder="1" applyAlignment="1">
      <alignment horizontal="left" wrapText="1"/>
    </xf>
    <xf numFmtId="0" fontId="26" fillId="0" borderId="13" xfId="66" applyBorder="1" applyAlignment="1">
      <alignment horizontal="left" wrapText="1"/>
    </xf>
    <xf numFmtId="0" fontId="26" fillId="0" borderId="12" xfId="66" applyBorder="1" applyAlignment="1">
      <alignment horizontal="left" wrapText="1"/>
    </xf>
    <xf numFmtId="166" fontId="2" fillId="0" borderId="8" xfId="0" applyNumberFormat="1" applyFont="1" applyBorder="1"/>
    <xf numFmtId="166" fontId="2" fillId="0" borderId="7" xfId="0" applyNumberFormat="1" applyFont="1" applyBorder="1"/>
    <xf numFmtId="166" fontId="2" fillId="0" borderId="10" xfId="0" applyNumberFormat="1" applyFont="1" applyBorder="1"/>
    <xf numFmtId="166" fontId="2" fillId="0" borderId="14" xfId="0" applyNumberFormat="1" applyFont="1" applyBorder="1"/>
    <xf numFmtId="166" fontId="2" fillId="0" borderId="9" xfId="0" applyNumberFormat="1" applyFont="1" applyBorder="1"/>
    <xf numFmtId="166" fontId="56" fillId="0" borderId="0" xfId="0" applyNumberFormat="1" applyFont="1" applyAlignment="1">
      <alignment horizontal="left" vertical="center"/>
    </xf>
    <xf numFmtId="0" fontId="26" fillId="0" borderId="0" xfId="66" applyAlignment="1">
      <alignment vertical="top" wrapText="1"/>
    </xf>
    <xf numFmtId="166" fontId="56" fillId="0" borderId="0" xfId="0" applyNumberFormat="1" applyFont="1" applyAlignment="1">
      <alignment horizontal="right"/>
    </xf>
    <xf numFmtId="166" fontId="56" fillId="0" borderId="19" xfId="0" applyNumberFormat="1" applyFont="1" applyBorder="1" applyAlignment="1">
      <alignment horizontal="right"/>
    </xf>
    <xf numFmtId="166" fontId="56" fillId="0" borderId="18" xfId="0" applyNumberFormat="1" applyFont="1" applyBorder="1" applyAlignment="1">
      <alignment horizontal="right"/>
    </xf>
    <xf numFmtId="0" fontId="2" fillId="0" borderId="0" xfId="0" applyFont="1" applyAlignment="1">
      <alignment vertical="top"/>
    </xf>
    <xf numFmtId="166" fontId="56" fillId="0" borderId="13" xfId="0" applyNumberFormat="1" applyFont="1" applyBorder="1" applyAlignment="1">
      <alignment horizontal="right"/>
    </xf>
    <xf numFmtId="166" fontId="56" fillId="0" borderId="24" xfId="0" applyNumberFormat="1" applyFont="1" applyBorder="1" applyAlignment="1">
      <alignment horizontal="right"/>
    </xf>
    <xf numFmtId="166" fontId="56" fillId="0" borderId="25" xfId="0" applyNumberFormat="1" applyFont="1" applyBorder="1" applyAlignment="1">
      <alignment horizontal="right"/>
    </xf>
    <xf numFmtId="3" fontId="56" fillId="0" borderId="13" xfId="0" applyNumberFormat="1" applyFont="1" applyBorder="1" applyAlignment="1">
      <alignment horizontal="right"/>
    </xf>
    <xf numFmtId="3" fontId="56" fillId="0" borderId="24" xfId="0" applyNumberFormat="1" applyFont="1" applyBorder="1" applyAlignment="1">
      <alignment horizontal="right"/>
    </xf>
    <xf numFmtId="3" fontId="56" fillId="0" borderId="25" xfId="0" applyNumberFormat="1" applyFont="1" applyBorder="1" applyAlignment="1">
      <alignment horizontal="right"/>
    </xf>
    <xf numFmtId="166" fontId="56" fillId="0" borderId="14" xfId="0" applyNumberFormat="1" applyFont="1" applyBorder="1" applyAlignment="1">
      <alignment horizontal="left" vertical="center"/>
    </xf>
    <xf numFmtId="166" fontId="56" fillId="0" borderId="14" xfId="0" applyNumberFormat="1" applyFont="1" applyBorder="1" applyAlignment="1">
      <alignment horizontal="right"/>
    </xf>
    <xf numFmtId="166" fontId="56" fillId="0" borderId="26" xfId="0" applyNumberFormat="1" applyFont="1" applyBorder="1" applyAlignment="1">
      <alignment horizontal="right"/>
    </xf>
    <xf numFmtId="166" fontId="56" fillId="0" borderId="27" xfId="0" applyNumberFormat="1" applyFont="1" applyBorder="1" applyAlignment="1">
      <alignment horizontal="right"/>
    </xf>
    <xf numFmtId="3" fontId="56" fillId="0" borderId="14" xfId="0" applyNumberFormat="1" applyFont="1" applyBorder="1" applyAlignment="1">
      <alignment horizontal="right"/>
    </xf>
    <xf numFmtId="3" fontId="56" fillId="0" borderId="26" xfId="0" applyNumberFormat="1" applyFont="1" applyBorder="1" applyAlignment="1">
      <alignment horizontal="right"/>
    </xf>
    <xf numFmtId="3" fontId="56" fillId="0" borderId="27" xfId="0" applyNumberFormat="1" applyFont="1" applyBorder="1" applyAlignment="1">
      <alignment horizontal="right"/>
    </xf>
    <xf numFmtId="1" fontId="56" fillId="0" borderId="0" xfId="0" applyNumberFormat="1" applyFont="1" applyAlignment="1">
      <alignment horizontal="right"/>
    </xf>
    <xf numFmtId="1" fontId="56" fillId="0" borderId="19" xfId="0" applyNumberFormat="1" applyFont="1" applyBorder="1" applyAlignment="1">
      <alignment horizontal="right"/>
    </xf>
    <xf numFmtId="1" fontId="56" fillId="0" borderId="18" xfId="0" applyNumberFormat="1" applyFont="1" applyBorder="1" applyAlignment="1">
      <alignment horizontal="right"/>
    </xf>
    <xf numFmtId="3" fontId="56" fillId="0" borderId="0" xfId="0" applyNumberFormat="1" applyFont="1" applyAlignment="1">
      <alignment horizontal="right" vertical="center"/>
    </xf>
    <xf numFmtId="3" fontId="56" fillId="0" borderId="7" xfId="0" applyNumberFormat="1" applyFont="1" applyBorder="1" applyAlignment="1">
      <alignment horizontal="right" vertical="center"/>
    </xf>
    <xf numFmtId="3" fontId="56" fillId="0" borderId="7" xfId="0" applyNumberFormat="1" applyFont="1" applyBorder="1" applyAlignment="1">
      <alignment horizontal="right"/>
    </xf>
    <xf numFmtId="3" fontId="56" fillId="0" borderId="8" xfId="0" applyNumberFormat="1" applyFont="1" applyBorder="1" applyAlignment="1">
      <alignment horizontal="right" vertical="center"/>
    </xf>
    <xf numFmtId="166" fontId="56" fillId="0" borderId="0" xfId="0" applyNumberFormat="1" applyFont="1" applyAlignment="1">
      <alignment horizontal="right" vertical="center"/>
    </xf>
    <xf numFmtId="166" fontId="56" fillId="0" borderId="7" xfId="0" applyNumberFormat="1" applyFont="1" applyBorder="1" applyAlignment="1">
      <alignment horizontal="right" vertical="center"/>
    </xf>
    <xf numFmtId="166" fontId="56" fillId="0" borderId="7" xfId="0" applyNumberFormat="1" applyFont="1" applyBorder="1" applyAlignment="1">
      <alignment horizontal="right"/>
    </xf>
    <xf numFmtId="166" fontId="56" fillId="0" borderId="8" xfId="0" applyNumberFormat="1" applyFont="1" applyBorder="1" applyAlignment="1">
      <alignment horizontal="right" vertical="center"/>
    </xf>
    <xf numFmtId="166" fontId="56" fillId="0" borderId="14" xfId="0" applyNumberFormat="1" applyFont="1" applyBorder="1" applyAlignment="1">
      <alignment horizontal="right" vertical="center"/>
    </xf>
    <xf numFmtId="166" fontId="56" fillId="0" borderId="9" xfId="0" applyNumberFormat="1" applyFont="1" applyBorder="1" applyAlignment="1">
      <alignment horizontal="right" vertical="center"/>
    </xf>
    <xf numFmtId="166" fontId="56" fillId="0" borderId="9" xfId="0" applyNumberFormat="1" applyFont="1" applyBorder="1" applyAlignment="1">
      <alignment horizontal="right"/>
    </xf>
    <xf numFmtId="3" fontId="56" fillId="0" borderId="14" xfId="0" applyNumberFormat="1" applyFont="1" applyBorder="1" applyAlignment="1">
      <alignment horizontal="right" vertical="center"/>
    </xf>
    <xf numFmtId="3" fontId="56" fillId="0" borderId="9" xfId="0" applyNumberFormat="1" applyFont="1" applyBorder="1" applyAlignment="1">
      <alignment horizontal="right" vertical="center"/>
    </xf>
    <xf numFmtId="3" fontId="56" fillId="0" borderId="9" xfId="0" applyNumberFormat="1" applyFont="1" applyBorder="1" applyAlignment="1">
      <alignment horizontal="right"/>
    </xf>
    <xf numFmtId="3" fontId="56" fillId="0" borderId="28" xfId="0" applyNumberFormat="1" applyFont="1" applyBorder="1" applyAlignment="1">
      <alignment horizontal="right"/>
    </xf>
    <xf numFmtId="3" fontId="56" fillId="0" borderId="12" xfId="0" applyNumberFormat="1" applyFont="1" applyBorder="1" applyAlignment="1">
      <alignment horizontal="right"/>
    </xf>
    <xf numFmtId="0" fontId="2" fillId="0" borderId="0" xfId="0" applyFont="1" applyAlignment="1">
      <alignment vertical="top" wrapText="1"/>
    </xf>
    <xf numFmtId="166" fontId="56" fillId="0" borderId="28" xfId="0" applyNumberFormat="1" applyFont="1" applyBorder="1" applyAlignment="1">
      <alignment horizontal="right"/>
    </xf>
    <xf numFmtId="166" fontId="56" fillId="0" borderId="12" xfId="0" applyNumberFormat="1" applyFont="1" applyBorder="1" applyAlignment="1">
      <alignment horizontal="right"/>
    </xf>
    <xf numFmtId="166" fontId="56" fillId="0" borderId="22" xfId="0" applyNumberFormat="1" applyFont="1" applyBorder="1" applyAlignment="1">
      <alignment horizontal="right"/>
    </xf>
    <xf numFmtId="166" fontId="56" fillId="0" borderId="29" xfId="0" applyNumberFormat="1" applyFont="1" applyBorder="1" applyAlignment="1">
      <alignment horizontal="right"/>
    </xf>
    <xf numFmtId="3" fontId="56" fillId="0" borderId="21" xfId="0" applyNumberFormat="1" applyFont="1" applyBorder="1" applyAlignment="1">
      <alignment horizontal="right"/>
    </xf>
    <xf numFmtId="0" fontId="26" fillId="41" borderId="14" xfId="66" applyFill="1" applyBorder="1" applyAlignment="1">
      <alignment vertical="top" wrapText="1"/>
    </xf>
    <xf numFmtId="0" fontId="26" fillId="41" borderId="9" xfId="66" applyFill="1" applyBorder="1" applyAlignment="1">
      <alignment vertical="top" wrapText="1"/>
    </xf>
    <xf numFmtId="0" fontId="2" fillId="0" borderId="16" xfId="0" applyFont="1" applyBorder="1"/>
    <xf numFmtId="0" fontId="2" fillId="0" borderId="17" xfId="0" applyFont="1" applyBorder="1"/>
    <xf numFmtId="0" fontId="2" fillId="0" borderId="0" xfId="0" applyFont="1" applyAlignment="1">
      <alignment horizontal="left" vertical="top"/>
    </xf>
    <xf numFmtId="0" fontId="2" fillId="0" borderId="11" xfId="0" applyFont="1" applyBorder="1" applyAlignment="1">
      <alignment horizontal="left" vertical="top" wrapText="1"/>
    </xf>
    <xf numFmtId="0" fontId="2" fillId="0" borderId="12" xfId="0" applyFont="1" applyBorder="1" applyAlignment="1">
      <alignment horizontal="left" vertical="top" wrapText="1"/>
    </xf>
    <xf numFmtId="0" fontId="0" fillId="0" borderId="11" xfId="0" applyBorder="1" applyAlignment="1">
      <alignment horizontal="left" vertical="top" wrapText="1"/>
    </xf>
    <xf numFmtId="0" fontId="2" fillId="0" borderId="7" xfId="0" applyFont="1" applyBorder="1" applyAlignment="1">
      <alignment horizontal="right"/>
    </xf>
    <xf numFmtId="0" fontId="2" fillId="0" borderId="0" xfId="0" applyFont="1" applyAlignment="1">
      <alignment horizontal="right"/>
    </xf>
    <xf numFmtId="0" fontId="26" fillId="0" borderId="15" xfId="66" applyBorder="1" applyAlignment="1">
      <alignment horizontal="left"/>
    </xf>
    <xf numFmtId="0" fontId="26" fillId="41" borderId="32" xfId="66" applyFill="1" applyBorder="1" applyAlignment="1">
      <alignment horizontal="left" vertical="top" wrapText="1"/>
    </xf>
    <xf numFmtId="0" fontId="26" fillId="41" borderId="23" xfId="66" applyFill="1" applyBorder="1" applyAlignment="1">
      <alignment horizontal="left" vertical="top" wrapText="1"/>
    </xf>
    <xf numFmtId="0" fontId="26" fillId="41" borderId="30" xfId="66" applyFill="1" applyBorder="1" applyAlignment="1">
      <alignment horizontal="left" vertical="top" wrapText="1"/>
    </xf>
    <xf numFmtId="166" fontId="2" fillId="0" borderId="34" xfId="0" applyNumberFormat="1" applyFont="1" applyBorder="1"/>
    <xf numFmtId="166" fontId="2" fillId="0" borderId="28" xfId="0" applyNumberFormat="1" applyFont="1" applyBorder="1"/>
    <xf numFmtId="0" fontId="26" fillId="41" borderId="14" xfId="66" applyFill="1" applyBorder="1" applyAlignment="1">
      <alignment horizontal="left" vertical="center" wrapText="1"/>
    </xf>
    <xf numFmtId="0" fontId="26" fillId="41" borderId="9" xfId="66" applyFill="1" applyBorder="1" applyAlignment="1">
      <alignment horizontal="left" vertical="center" wrapText="1"/>
    </xf>
    <xf numFmtId="0" fontId="26" fillId="0" borderId="13" xfId="66" applyBorder="1" applyAlignment="1">
      <alignment vertical="top" wrapText="1"/>
    </xf>
    <xf numFmtId="0" fontId="26" fillId="0" borderId="12" xfId="66" applyBorder="1" applyAlignment="1">
      <alignment vertical="top" wrapText="1"/>
    </xf>
    <xf numFmtId="0" fontId="2" fillId="0" borderId="13" xfId="0" applyFont="1" applyBorder="1" applyAlignment="1">
      <alignment horizontal="left" vertical="top" wrapText="1"/>
    </xf>
    <xf numFmtId="1" fontId="58" fillId="0" borderId="16" xfId="0" applyNumberFormat="1" applyFont="1" applyBorder="1" applyAlignment="1">
      <alignment horizontal="left"/>
    </xf>
    <xf numFmtId="1" fontId="58" fillId="0" borderId="17" xfId="0" applyNumberFormat="1" applyFont="1" applyBorder="1" applyAlignment="1">
      <alignment horizontal="left"/>
    </xf>
    <xf numFmtId="0" fontId="26" fillId="41" borderId="0" xfId="66" applyFill="1" applyAlignment="1">
      <alignment horizontal="left" vertical="top" wrapText="1"/>
    </xf>
    <xf numFmtId="0" fontId="26" fillId="41" borderId="7" xfId="66" applyFill="1" applyBorder="1" applyAlignment="1">
      <alignment horizontal="left" vertical="top" wrapText="1"/>
    </xf>
    <xf numFmtId="0" fontId="26" fillId="41" borderId="9" xfId="66" applyFill="1" applyBorder="1" applyAlignment="1">
      <alignment horizontal="left" vertical="top" wrapText="1"/>
    </xf>
    <xf numFmtId="0" fontId="2" fillId="0" borderId="15" xfId="0" applyFont="1" applyBorder="1" applyAlignment="1">
      <alignment horizontal="left" vertical="top"/>
    </xf>
    <xf numFmtId="0" fontId="0" fillId="0" borderId="15" xfId="0" applyBorder="1" applyAlignment="1">
      <alignment horizontal="left" vertical="top"/>
    </xf>
    <xf numFmtId="0" fontId="20" fillId="0" borderId="0" xfId="67" applyAlignment="1">
      <alignment horizontal="left" vertical="top"/>
    </xf>
    <xf numFmtId="0" fontId="29" fillId="0" borderId="0" xfId="0" applyFont="1" applyAlignment="1">
      <alignment horizontal="left" vertical="top" wrapText="1"/>
    </xf>
    <xf numFmtId="0" fontId="48" fillId="0" borderId="0" xfId="0" applyFont="1" applyAlignment="1">
      <alignment horizontal="left" vertical="top"/>
    </xf>
    <xf numFmtId="0" fontId="29" fillId="0" borderId="0" xfId="0" applyFont="1" applyAlignment="1">
      <alignment horizontal="left" vertical="top"/>
    </xf>
    <xf numFmtId="0" fontId="25" fillId="0" borderId="0" xfId="59" applyAlignment="1">
      <alignment horizontal="left" vertical="top"/>
    </xf>
    <xf numFmtId="0" fontId="25" fillId="0" borderId="0" xfId="59" applyAlignment="1">
      <alignment horizontal="left" vertical="top" wrapText="1"/>
    </xf>
    <xf numFmtId="0" fontId="20" fillId="0" borderId="0" xfId="67" applyFill="1" applyAlignment="1">
      <alignment horizontal="left" vertical="top"/>
    </xf>
    <xf numFmtId="0" fontId="32" fillId="0" borderId="0" xfId="0" applyFont="1" applyAlignment="1">
      <alignment horizontal="left" vertical="top"/>
    </xf>
    <xf numFmtId="0" fontId="34" fillId="0" borderId="0" xfId="0" applyFont="1" applyAlignment="1">
      <alignment horizontal="left" vertical="top"/>
    </xf>
    <xf numFmtId="0" fontId="36" fillId="0" borderId="0" xfId="0" applyFont="1" applyAlignment="1">
      <alignment horizontal="left" vertical="top"/>
    </xf>
    <xf numFmtId="0" fontId="28" fillId="0" borderId="0" xfId="0" applyFont="1" applyAlignment="1">
      <alignment horizontal="left" vertical="top"/>
    </xf>
    <xf numFmtId="0" fontId="38" fillId="0" borderId="0" xfId="0" applyFont="1" applyAlignment="1">
      <alignment horizontal="left" vertical="top"/>
    </xf>
    <xf numFmtId="0" fontId="20" fillId="0" borderId="0" xfId="67" applyAlignment="1">
      <alignment horizontal="left" vertical="top" wrapText="1"/>
    </xf>
    <xf numFmtId="0" fontId="12" fillId="0" borderId="0" xfId="60" applyAlignment="1">
      <alignment horizontal="left" vertical="top" wrapText="1"/>
    </xf>
    <xf numFmtId="0" fontId="35" fillId="0" borderId="0" xfId="0" applyFont="1" applyAlignment="1">
      <alignment horizontal="left" vertical="top"/>
    </xf>
    <xf numFmtId="0" fontId="0" fillId="0" borderId="0" xfId="60" applyFont="1" applyAlignment="1">
      <alignment horizontal="left" vertical="top" wrapText="1"/>
    </xf>
    <xf numFmtId="0" fontId="61" fillId="0" borderId="0" xfId="59" applyFont="1"/>
    <xf numFmtId="0" fontId="62" fillId="0" borderId="0" xfId="62" applyFont="1"/>
    <xf numFmtId="0" fontId="0" fillId="0" borderId="0" xfId="7" applyFont="1" applyFill="1" applyAlignment="1">
      <alignment vertical="top" wrapText="1"/>
    </xf>
    <xf numFmtId="0" fontId="48" fillId="0" borderId="0" xfId="68" applyFont="1" applyAlignment="1">
      <alignment horizontal="left" vertical="top"/>
    </xf>
    <xf numFmtId="0" fontId="25" fillId="0" borderId="0" xfId="59" applyAlignment="1">
      <alignment vertical="top"/>
    </xf>
    <xf numFmtId="0" fontId="12" fillId="0" borderId="0" xfId="59" applyFont="1" applyAlignment="1">
      <alignment vertical="top" wrapText="1"/>
    </xf>
    <xf numFmtId="0" fontId="12" fillId="0" borderId="0" xfId="8" applyFont="1" applyFill="1" applyAlignment="1">
      <alignment vertical="top" wrapText="1"/>
    </xf>
    <xf numFmtId="0" fontId="40" fillId="0" borderId="0" xfId="68" applyFont="1" applyAlignment="1">
      <alignment horizontal="left" vertical="top" wrapText="1"/>
    </xf>
    <xf numFmtId="0" fontId="12" fillId="0" borderId="0" xfId="60" applyAlignment="1">
      <alignment vertical="top"/>
    </xf>
    <xf numFmtId="0" fontId="40" fillId="0" borderId="0" xfId="68" applyFont="1" applyAlignment="1">
      <alignment vertical="top"/>
    </xf>
    <xf numFmtId="0" fontId="40" fillId="0" borderId="0" xfId="68" applyFont="1" applyAlignment="1">
      <alignment horizontal="left" vertical="top"/>
    </xf>
    <xf numFmtId="0" fontId="39" fillId="0" borderId="0" xfId="68" applyFont="1" applyAlignment="1">
      <alignment horizontal="left" vertical="top"/>
    </xf>
    <xf numFmtId="0" fontId="0" fillId="0" borderId="0" xfId="8" applyFont="1" applyFill="1" applyAlignment="1">
      <alignment vertical="top" wrapText="1"/>
    </xf>
    <xf numFmtId="0" fontId="4" fillId="0" borderId="0" xfId="0" applyFont="1" applyAlignment="1">
      <alignment vertical="top"/>
    </xf>
    <xf numFmtId="0" fontId="16" fillId="0" borderId="0" xfId="59" applyFont="1" applyAlignment="1">
      <alignment vertical="top"/>
    </xf>
    <xf numFmtId="0" fontId="19" fillId="0" borderId="0" xfId="60" applyFont="1" applyAlignment="1">
      <alignment vertical="top"/>
    </xf>
    <xf numFmtId="0" fontId="51" fillId="0" borderId="0" xfId="0" applyFont="1" applyAlignment="1">
      <alignment vertical="top"/>
    </xf>
    <xf numFmtId="0" fontId="52" fillId="0" borderId="0" xfId="0" applyFont="1" applyAlignment="1">
      <alignment vertical="top"/>
    </xf>
    <xf numFmtId="0" fontId="41" fillId="0" borderId="0" xfId="0" applyFont="1" applyAlignment="1">
      <alignment vertical="top"/>
    </xf>
    <xf numFmtId="0" fontId="42" fillId="0" borderId="0" xfId="0" applyFont="1" applyAlignment="1">
      <alignment vertical="top"/>
    </xf>
    <xf numFmtId="0" fontId="39" fillId="0" borderId="0" xfId="0" applyFont="1" applyAlignment="1">
      <alignment vertical="top"/>
    </xf>
    <xf numFmtId="0" fontId="12" fillId="0" borderId="0" xfId="60" applyAlignment="1">
      <alignment vertical="top" wrapText="1"/>
    </xf>
    <xf numFmtId="0" fontId="0" fillId="0" borderId="0" xfId="60" applyFont="1" applyAlignment="1">
      <alignment vertical="top" wrapText="1"/>
    </xf>
    <xf numFmtId="0" fontId="51" fillId="0" borderId="0" xfId="0" applyFont="1" applyAlignment="1">
      <alignment vertical="top" wrapText="1"/>
    </xf>
    <xf numFmtId="0" fontId="40" fillId="0" borderId="0" xfId="0" applyFont="1" applyAlignment="1">
      <alignment vertical="top"/>
    </xf>
    <xf numFmtId="0" fontId="63" fillId="0" borderId="0" xfId="0" applyFont="1"/>
    <xf numFmtId="0" fontId="64" fillId="0" borderId="0" xfId="0" applyFont="1" applyAlignment="1">
      <alignment horizontal="left"/>
    </xf>
    <xf numFmtId="0" fontId="64" fillId="0" borderId="0" xfId="0" applyFont="1"/>
    <xf numFmtId="166" fontId="12" fillId="0" borderId="8" xfId="60" applyNumberFormat="1" applyBorder="1"/>
    <xf numFmtId="166" fontId="12" fillId="0" borderId="7" xfId="60" applyNumberFormat="1" applyBorder="1"/>
    <xf numFmtId="165" fontId="2" fillId="0" borderId="0" xfId="0" applyNumberFormat="1" applyFont="1"/>
    <xf numFmtId="1" fontId="56" fillId="0" borderId="13" xfId="0" applyNumberFormat="1" applyFont="1" applyBorder="1" applyAlignment="1">
      <alignment horizontal="right"/>
    </xf>
    <xf numFmtId="1" fontId="56" fillId="0" borderId="24" xfId="0" applyNumberFormat="1" applyFont="1" applyBorder="1" applyAlignment="1">
      <alignment horizontal="right"/>
    </xf>
    <xf numFmtId="1" fontId="56" fillId="0" borderId="25" xfId="0" applyNumberFormat="1" applyFont="1" applyBorder="1" applyAlignment="1">
      <alignment horizontal="right"/>
    </xf>
    <xf numFmtId="0" fontId="2" fillId="0" borderId="7" xfId="0" applyFont="1" applyBorder="1" applyAlignment="1">
      <alignment vertical="top" wrapText="1"/>
    </xf>
    <xf numFmtId="166" fontId="2" fillId="0" borderId="0" xfId="0" applyNumberFormat="1" applyFont="1" applyAlignment="1">
      <alignment horizontal="right"/>
    </xf>
    <xf numFmtId="166" fontId="2" fillId="0" borderId="7" xfId="0" applyNumberFormat="1" applyFont="1" applyBorder="1" applyAlignment="1">
      <alignment horizontal="right"/>
    </xf>
    <xf numFmtId="0" fontId="20" fillId="0" borderId="0" xfId="67" applyFill="1" applyAlignment="1">
      <alignment horizontal="left" vertical="top" wrapText="1"/>
    </xf>
    <xf numFmtId="14" fontId="12" fillId="0" borderId="0" xfId="60" applyNumberFormat="1" applyAlignment="1">
      <alignment horizontal="left"/>
    </xf>
    <xf numFmtId="0" fontId="20" fillId="0" borderId="0" xfId="67" applyFill="1"/>
    <xf numFmtId="0" fontId="12" fillId="0" borderId="0" xfId="60" applyAlignment="1">
      <alignment wrapText="1"/>
    </xf>
    <xf numFmtId="0" fontId="65" fillId="0" borderId="0" xfId="0" applyFont="1" applyAlignment="1">
      <alignment horizontal="left" vertical="center" wrapText="1"/>
    </xf>
    <xf numFmtId="0" fontId="65" fillId="0" borderId="0" xfId="0" applyFont="1" applyAlignment="1">
      <alignment horizontal="left" vertical="top" wrapText="1"/>
    </xf>
    <xf numFmtId="0" fontId="65" fillId="0" borderId="0" xfId="0" applyFont="1" applyAlignment="1">
      <alignment horizontal="left" vertical="center"/>
    </xf>
    <xf numFmtId="165" fontId="56" fillId="0" borderId="7" xfId="0" applyNumberFormat="1" applyFont="1" applyBorder="1" applyAlignment="1">
      <alignment horizontal="right"/>
    </xf>
    <xf numFmtId="0" fontId="2" fillId="0" borderId="7" xfId="0" applyFont="1" applyBorder="1" applyAlignment="1">
      <alignment vertical="top"/>
    </xf>
    <xf numFmtId="0" fontId="67" fillId="0" borderId="7" xfId="59" applyFont="1" applyBorder="1" applyAlignment="1">
      <alignment horizontal="left" vertical="center"/>
    </xf>
    <xf numFmtId="0" fontId="67" fillId="0" borderId="0" xfId="0" applyFont="1"/>
    <xf numFmtId="0" fontId="56" fillId="0" borderId="0" xfId="0" applyFont="1" applyAlignment="1">
      <alignment horizontal="left" vertical="center" wrapText="1"/>
    </xf>
    <xf numFmtId="0" fontId="58" fillId="0" borderId="22" xfId="0" applyFont="1" applyBorder="1" applyAlignment="1">
      <alignment horizontal="left" vertical="center" wrapText="1"/>
    </xf>
    <xf numFmtId="0" fontId="58" fillId="0" borderId="16" xfId="0" applyFont="1" applyBorder="1" applyAlignment="1">
      <alignment horizontal="left" vertical="center" wrapText="1"/>
    </xf>
    <xf numFmtId="0" fontId="58" fillId="0" borderId="13" xfId="0" applyFont="1" applyBorder="1" applyAlignment="1">
      <alignment horizontal="left" vertical="center" wrapText="1"/>
    </xf>
    <xf numFmtId="0" fontId="58" fillId="0" borderId="15" xfId="0" applyFont="1" applyBorder="1" applyAlignment="1">
      <alignment horizontal="left" vertical="center" wrapText="1"/>
    </xf>
    <xf numFmtId="0" fontId="58" fillId="0" borderId="0" xfId="0" applyFont="1" applyAlignment="1">
      <alignment horizontal="left" vertical="center" wrapText="1"/>
    </xf>
    <xf numFmtId="0" fontId="58" fillId="0" borderId="14" xfId="0" applyFont="1" applyBorder="1" applyAlignment="1">
      <alignment horizontal="left" vertical="center" wrapText="1"/>
    </xf>
    <xf numFmtId="0" fontId="58" fillId="0" borderId="33" xfId="0" applyFont="1" applyBorder="1" applyAlignment="1">
      <alignment horizontal="left" vertical="center" wrapText="1"/>
    </xf>
    <xf numFmtId="3" fontId="56" fillId="0" borderId="0" xfId="0" applyNumberFormat="1" applyFont="1" applyAlignment="1">
      <alignment horizontal="right" vertical="center" wrapText="1"/>
    </xf>
    <xf numFmtId="0" fontId="13" fillId="0" borderId="0" xfId="0" applyFont="1"/>
    <xf numFmtId="0" fontId="70" fillId="0" borderId="0" xfId="0" applyFont="1"/>
    <xf numFmtId="0" fontId="71" fillId="0" borderId="0" xfId="0" applyFont="1"/>
    <xf numFmtId="3" fontId="56" fillId="0" borderId="7" xfId="0" applyNumberFormat="1" applyFont="1" applyBorder="1" applyAlignment="1">
      <alignment horizontal="right" vertical="center" wrapText="1"/>
    </xf>
    <xf numFmtId="3" fontId="56" fillId="0" borderId="8" xfId="0" applyNumberFormat="1" applyFont="1" applyBorder="1" applyAlignment="1">
      <alignment horizontal="right" vertical="center" wrapText="1"/>
    </xf>
    <xf numFmtId="0" fontId="24" fillId="0" borderId="0" xfId="59" applyFont="1"/>
    <xf numFmtId="0" fontId="72" fillId="0" borderId="0" xfId="61" applyFont="1"/>
    <xf numFmtId="0" fontId="47" fillId="0" borderId="0" xfId="66" applyFont="1" applyAlignment="1">
      <alignment horizontal="left" vertical="top" wrapText="1"/>
    </xf>
    <xf numFmtId="0" fontId="47" fillId="0" borderId="15" xfId="66" applyFont="1" applyBorder="1" applyAlignment="1">
      <alignment horizontal="left" vertical="top" wrapText="1"/>
    </xf>
    <xf numFmtId="0" fontId="35" fillId="0" borderId="0" xfId="0" applyFont="1" applyAlignment="1">
      <alignment vertical="top" wrapText="1"/>
    </xf>
    <xf numFmtId="0" fontId="73" fillId="0" borderId="0" xfId="0" applyFont="1" applyAlignment="1">
      <alignment horizontal="left" vertical="center"/>
    </xf>
    <xf numFmtId="0" fontId="47" fillId="0" borderId="15" xfId="66" applyFont="1" applyBorder="1" applyAlignment="1">
      <alignment vertical="top" wrapText="1"/>
    </xf>
    <xf numFmtId="0" fontId="47" fillId="0" borderId="0" xfId="66" applyFont="1" applyAlignment="1">
      <alignment vertical="top" wrapText="1"/>
    </xf>
    <xf numFmtId="0" fontId="35" fillId="0" borderId="0" xfId="0" applyFont="1" applyAlignment="1">
      <alignment vertical="top"/>
    </xf>
    <xf numFmtId="0" fontId="56" fillId="0" borderId="16" xfId="0" applyFont="1" applyBorder="1" applyAlignment="1">
      <alignment horizontal="left" vertical="center" wrapText="1"/>
    </xf>
    <xf numFmtId="166" fontId="56" fillId="0" borderId="19" xfId="0" applyNumberFormat="1" applyFont="1" applyBorder="1" applyAlignment="1">
      <alignment horizontal="right" wrapText="1"/>
    </xf>
    <xf numFmtId="0" fontId="56" fillId="0" borderId="17" xfId="0" applyFont="1" applyBorder="1" applyAlignment="1">
      <alignment horizontal="left" vertical="center" wrapText="1"/>
    </xf>
    <xf numFmtId="0" fontId="74" fillId="0" borderId="0" xfId="62" applyFont="1"/>
    <xf numFmtId="0" fontId="47" fillId="0" borderId="7" xfId="66" applyFont="1" applyBorder="1" applyAlignment="1">
      <alignment vertical="top" wrapText="1"/>
    </xf>
    <xf numFmtId="0" fontId="56" fillId="0" borderId="7" xfId="0" applyFont="1" applyBorder="1" applyAlignment="1">
      <alignment horizontal="left" vertical="center" wrapText="1"/>
    </xf>
    <xf numFmtId="0" fontId="0" fillId="0" borderId="13" xfId="0" applyBorder="1" applyAlignment="1">
      <alignment horizontal="left" vertical="top" wrapText="1"/>
    </xf>
    <xf numFmtId="0" fontId="0" fillId="0" borderId="12" xfId="0" applyBorder="1" applyAlignment="1">
      <alignment horizontal="left" vertical="top" wrapText="1"/>
    </xf>
    <xf numFmtId="3" fontId="65" fillId="0" borderId="0" xfId="0" applyNumberFormat="1" applyFont="1" applyAlignment="1">
      <alignment horizontal="right" wrapText="1"/>
    </xf>
    <xf numFmtId="166" fontId="2" fillId="0" borderId="21" xfId="0" applyNumberFormat="1" applyFont="1" applyBorder="1"/>
    <xf numFmtId="166" fontId="2" fillId="0" borderId="18" xfId="0" applyNumberFormat="1" applyFont="1" applyBorder="1"/>
    <xf numFmtId="3" fontId="65" fillId="0" borderId="8" xfId="0" applyNumberFormat="1" applyFont="1" applyBorder="1" applyAlignment="1">
      <alignment horizontal="right" wrapText="1"/>
    </xf>
    <xf numFmtId="0" fontId="26" fillId="0" borderId="8" xfId="66" applyBorder="1" applyAlignment="1">
      <alignment wrapText="1"/>
    </xf>
    <xf numFmtId="0" fontId="0" fillId="0" borderId="0" xfId="0" applyAlignment="1">
      <alignment wrapText="1"/>
    </xf>
    <xf numFmtId="0" fontId="65" fillId="0" borderId="35" xfId="0" applyFont="1" applyBorder="1" applyAlignment="1">
      <alignment horizontal="left" vertical="center" wrapText="1"/>
    </xf>
    <xf numFmtId="3" fontId="65" fillId="0" borderId="0" xfId="0" applyNumberFormat="1" applyFont="1" applyAlignment="1">
      <alignment horizontal="right" vertical="center" wrapText="1"/>
    </xf>
    <xf numFmtId="165" fontId="65" fillId="0" borderId="0" xfId="0" applyNumberFormat="1" applyFont="1" applyAlignment="1">
      <alignment horizontal="right" vertical="center" wrapText="1"/>
    </xf>
    <xf numFmtId="166" fontId="65" fillId="0" borderId="29" xfId="0" applyNumberFormat="1" applyFont="1" applyBorder="1" applyAlignment="1">
      <alignment horizontal="right" vertical="center" wrapText="1"/>
    </xf>
    <xf numFmtId="166" fontId="65" fillId="0" borderId="0" xfId="0" applyNumberFormat="1" applyFont="1" applyAlignment="1">
      <alignment horizontal="right"/>
    </xf>
    <xf numFmtId="166" fontId="65" fillId="0" borderId="29" xfId="0" applyNumberFormat="1" applyFont="1" applyBorder="1" applyAlignment="1">
      <alignment horizontal="right"/>
    </xf>
    <xf numFmtId="0" fontId="65" fillId="0" borderId="0" xfId="0" applyFont="1" applyAlignment="1">
      <alignment horizontal="right" vertical="center" wrapText="1"/>
    </xf>
    <xf numFmtId="0" fontId="65" fillId="0" borderId="29" xfId="0" applyFont="1" applyBorder="1" applyAlignment="1">
      <alignment horizontal="right" vertical="center" wrapText="1"/>
    </xf>
    <xf numFmtId="3" fontId="65" fillId="0" borderId="21" xfId="0" applyNumberFormat="1" applyFont="1" applyBorder="1" applyAlignment="1">
      <alignment horizontal="right"/>
    </xf>
    <xf numFmtId="166" fontId="65" fillId="0" borderId="22" xfId="0" applyNumberFormat="1" applyFont="1" applyBorder="1" applyAlignment="1">
      <alignment horizontal="right"/>
    </xf>
    <xf numFmtId="3" fontId="65" fillId="0" borderId="18" xfId="0" applyNumberFormat="1" applyFont="1" applyBorder="1" applyAlignment="1">
      <alignment horizontal="right"/>
    </xf>
    <xf numFmtId="166" fontId="65" fillId="0" borderId="7" xfId="0" applyNumberFormat="1" applyFont="1" applyBorder="1" applyAlignment="1">
      <alignment horizontal="right"/>
    </xf>
    <xf numFmtId="0" fontId="65" fillId="0" borderId="19" xfId="0" applyFont="1" applyBorder="1" applyAlignment="1">
      <alignment horizontal="right" vertical="center" wrapText="1"/>
    </xf>
    <xf numFmtId="166" fontId="65" fillId="0" borderId="19" xfId="0" applyNumberFormat="1" applyFont="1" applyBorder="1" applyAlignment="1">
      <alignment horizontal="right"/>
    </xf>
    <xf numFmtId="166" fontId="65" fillId="0" borderId="36" xfId="0" applyNumberFormat="1" applyFont="1" applyBorder="1" applyAlignment="1">
      <alignment horizontal="left"/>
    </xf>
    <xf numFmtId="3" fontId="65" fillId="0" borderId="14" xfId="0" applyNumberFormat="1" applyFont="1" applyBorder="1" applyAlignment="1">
      <alignment horizontal="right" vertical="center" wrapText="1"/>
    </xf>
    <xf numFmtId="165" fontId="65" fillId="0" borderId="14" xfId="0" applyNumberFormat="1" applyFont="1" applyBorder="1" applyAlignment="1">
      <alignment horizontal="right" vertical="center" wrapText="1"/>
    </xf>
    <xf numFmtId="0" fontId="65" fillId="0" borderId="26" xfId="0" applyFont="1" applyBorder="1" applyAlignment="1">
      <alignment horizontal="right" vertical="center" wrapText="1"/>
    </xf>
    <xf numFmtId="166" fontId="65" fillId="0" borderId="14" xfId="0" applyNumberFormat="1" applyFont="1" applyBorder="1" applyAlignment="1">
      <alignment horizontal="right"/>
    </xf>
    <xf numFmtId="166" fontId="65" fillId="0" borderId="26" xfId="0" applyNumberFormat="1" applyFont="1" applyBorder="1" applyAlignment="1">
      <alignment horizontal="right"/>
    </xf>
    <xf numFmtId="0" fontId="65" fillId="0" borderId="14" xfId="0" applyFont="1" applyBorder="1" applyAlignment="1">
      <alignment horizontal="right" vertical="center" wrapText="1"/>
    </xf>
    <xf numFmtId="166" fontId="65" fillId="0" borderId="26" xfId="0" applyNumberFormat="1" applyFont="1" applyBorder="1" applyAlignment="1">
      <alignment horizontal="right" vertical="center" wrapText="1"/>
    </xf>
    <xf numFmtId="3" fontId="65" fillId="0" borderId="27" xfId="0" applyNumberFormat="1" applyFont="1" applyBorder="1" applyAlignment="1">
      <alignment horizontal="right"/>
    </xf>
    <xf numFmtId="166" fontId="65" fillId="0" borderId="9" xfId="0" applyNumberFormat="1" applyFont="1" applyBorder="1" applyAlignment="1">
      <alignment horizontal="right" vertical="center"/>
    </xf>
    <xf numFmtId="166" fontId="65" fillId="0" borderId="9" xfId="0" applyNumberFormat="1" applyFont="1" applyBorder="1" applyAlignment="1">
      <alignment horizontal="right"/>
    </xf>
    <xf numFmtId="0" fontId="26" fillId="0" borderId="15" xfId="66" applyBorder="1" applyAlignment="1">
      <alignment vertical="top" wrapText="1"/>
    </xf>
    <xf numFmtId="0" fontId="26" fillId="0" borderId="31" xfId="66" applyBorder="1" applyAlignment="1">
      <alignment vertical="top" wrapText="1"/>
    </xf>
    <xf numFmtId="165" fontId="56" fillId="0" borderId="7" xfId="0" applyNumberFormat="1" applyFont="1" applyBorder="1" applyAlignment="1">
      <alignment horizontal="right" vertical="center" wrapText="1"/>
    </xf>
    <xf numFmtId="0" fontId="56" fillId="0" borderId="0" xfId="0" applyFont="1" applyAlignment="1">
      <alignment horizontal="right" vertical="center" wrapText="1"/>
    </xf>
    <xf numFmtId="0" fontId="13" fillId="0" borderId="12" xfId="0" applyFont="1" applyBorder="1"/>
    <xf numFmtId="0" fontId="13" fillId="0" borderId="9" xfId="0" applyFont="1" applyBorder="1"/>
    <xf numFmtId="166" fontId="56" fillId="0" borderId="0" xfId="0" applyNumberFormat="1" applyFont="1" applyAlignment="1">
      <alignment horizontal="right" vertical="center" wrapText="1"/>
    </xf>
    <xf numFmtId="166" fontId="56" fillId="0" borderId="29" xfId="0" applyNumberFormat="1" applyFont="1" applyBorder="1" applyAlignment="1">
      <alignment horizontal="right" vertical="center" wrapText="1"/>
    </xf>
    <xf numFmtId="166" fontId="56" fillId="0" borderId="19" xfId="0" applyNumberFormat="1" applyFont="1" applyBorder="1" applyAlignment="1">
      <alignment horizontal="right" vertical="center" wrapText="1"/>
    </xf>
    <xf numFmtId="166" fontId="35" fillId="0" borderId="0" xfId="0" applyNumberFormat="1" applyFont="1"/>
    <xf numFmtId="166" fontId="35" fillId="0" borderId="7" xfId="0" applyNumberFormat="1" applyFont="1" applyBorder="1"/>
    <xf numFmtId="166" fontId="56" fillId="0" borderId="7" xfId="0" applyNumberFormat="1" applyFont="1" applyBorder="1" applyAlignment="1">
      <alignment horizontal="right" vertical="center" wrapText="1"/>
    </xf>
    <xf numFmtId="0" fontId="56" fillId="0" borderId="14" xfId="0" applyFont="1" applyBorder="1" applyAlignment="1">
      <alignment horizontal="left" vertical="center" wrapText="1"/>
    </xf>
    <xf numFmtId="166" fontId="56" fillId="0" borderId="14" xfId="0" applyNumberFormat="1" applyFont="1" applyBorder="1" applyAlignment="1">
      <alignment horizontal="right" vertical="center" wrapText="1"/>
    </xf>
    <xf numFmtId="166" fontId="56" fillId="0" borderId="9" xfId="0" applyNumberFormat="1" applyFont="1" applyBorder="1" applyAlignment="1">
      <alignment horizontal="right" vertical="center" wrapText="1"/>
    </xf>
    <xf numFmtId="166" fontId="56" fillId="0" borderId="10" xfId="0" applyNumberFormat="1" applyFont="1" applyBorder="1" applyAlignment="1">
      <alignment horizontal="right" vertical="center" wrapText="1"/>
    </xf>
    <xf numFmtId="166" fontId="56" fillId="0" borderId="8" xfId="0" applyNumberFormat="1" applyFont="1" applyBorder="1" applyAlignment="1">
      <alignment horizontal="right" vertical="center" wrapText="1"/>
    </xf>
    <xf numFmtId="0" fontId="58" fillId="0" borderId="23" xfId="0" applyFont="1" applyBorder="1" applyAlignment="1">
      <alignment horizontal="left" vertical="center" wrapText="1"/>
    </xf>
    <xf numFmtId="0" fontId="35" fillId="0" borderId="13" xfId="0" applyFont="1" applyBorder="1"/>
    <xf numFmtId="0" fontId="56" fillId="0" borderId="13" xfId="0" applyFont="1" applyBorder="1" applyAlignment="1">
      <alignment horizontal="left" vertical="center" wrapText="1"/>
    </xf>
    <xf numFmtId="0" fontId="58" fillId="41" borderId="23" xfId="0" applyFont="1" applyFill="1" applyBorder="1" applyAlignment="1">
      <alignment horizontal="left" vertical="center" wrapText="1"/>
    </xf>
    <xf numFmtId="0" fontId="47" fillId="0" borderId="0" xfId="66" applyFont="1" applyAlignment="1">
      <alignment horizontal="left" vertical="top"/>
    </xf>
    <xf numFmtId="0" fontId="47" fillId="0" borderId="11" xfId="66" applyFont="1" applyBorder="1" applyAlignment="1">
      <alignment horizontal="left" vertical="top" wrapText="1"/>
    </xf>
    <xf numFmtId="0" fontId="47" fillId="0" borderId="13" xfId="66" applyFont="1" applyBorder="1" applyAlignment="1">
      <alignment horizontal="left" vertical="top" wrapText="1"/>
    </xf>
    <xf numFmtId="0" fontId="47" fillId="0" borderId="12" xfId="66" applyFont="1" applyBorder="1" applyAlignment="1">
      <alignment horizontal="left" vertical="top" wrapText="1"/>
    </xf>
    <xf numFmtId="0" fontId="47" fillId="0" borderId="0" xfId="66" applyFont="1"/>
    <xf numFmtId="0" fontId="13" fillId="0" borderId="0" xfId="60" applyFont="1"/>
    <xf numFmtId="166" fontId="13" fillId="0" borderId="8" xfId="60" applyNumberFormat="1" applyFont="1" applyBorder="1"/>
    <xf numFmtId="166" fontId="13" fillId="0" borderId="0" xfId="60" applyNumberFormat="1" applyFont="1"/>
    <xf numFmtId="166" fontId="13" fillId="0" borderId="7" xfId="60" applyNumberFormat="1" applyFont="1" applyBorder="1"/>
    <xf numFmtId="166" fontId="13" fillId="0" borderId="10" xfId="60" applyNumberFormat="1" applyFont="1" applyBorder="1"/>
    <xf numFmtId="166" fontId="13" fillId="0" borderId="14" xfId="60" applyNumberFormat="1" applyFont="1" applyBorder="1"/>
    <xf numFmtId="166" fontId="13" fillId="0" borderId="9" xfId="60" applyNumberFormat="1" applyFont="1" applyBorder="1"/>
    <xf numFmtId="0" fontId="47" fillId="0" borderId="0" xfId="66" applyFont="1" applyAlignment="1">
      <alignment horizontal="left" vertical="center"/>
    </xf>
    <xf numFmtId="0" fontId="47" fillId="0" borderId="0" xfId="66" applyFont="1" applyAlignment="1">
      <alignment vertical="top"/>
    </xf>
    <xf numFmtId="0" fontId="47" fillId="0" borderId="11" xfId="66" applyFont="1" applyBorder="1" applyAlignment="1">
      <alignment vertical="top" wrapText="1"/>
    </xf>
    <xf numFmtId="0" fontId="47" fillId="0" borderId="13" xfId="66" applyFont="1" applyBorder="1" applyAlignment="1">
      <alignment vertical="top" wrapText="1"/>
    </xf>
    <xf numFmtId="0" fontId="47" fillId="0" borderId="12" xfId="66" applyFont="1" applyBorder="1" applyAlignment="1">
      <alignment vertical="top" wrapText="1"/>
    </xf>
    <xf numFmtId="166" fontId="13" fillId="0" borderId="11" xfId="60" applyNumberFormat="1" applyFont="1" applyBorder="1"/>
    <xf numFmtId="166" fontId="13" fillId="0" borderId="13" xfId="60" applyNumberFormat="1" applyFont="1" applyBorder="1"/>
    <xf numFmtId="166" fontId="13" fillId="0" borderId="12" xfId="60" applyNumberFormat="1" applyFont="1" applyBorder="1"/>
    <xf numFmtId="0" fontId="35" fillId="0" borderId="11" xfId="0" applyFont="1" applyBorder="1" applyAlignment="1">
      <alignment vertical="top" wrapText="1"/>
    </xf>
    <xf numFmtId="0" fontId="35" fillId="0" borderId="13" xfId="0" applyFont="1" applyBorder="1" applyAlignment="1">
      <alignment vertical="top" wrapText="1"/>
    </xf>
    <xf numFmtId="0" fontId="13" fillId="0" borderId="13" xfId="0" applyFont="1" applyBorder="1" applyAlignment="1">
      <alignment vertical="top" wrapText="1"/>
    </xf>
    <xf numFmtId="0" fontId="13" fillId="0" borderId="12" xfId="0" applyFont="1" applyBorder="1" applyAlignment="1">
      <alignment vertical="top" wrapText="1"/>
    </xf>
    <xf numFmtId="0" fontId="35" fillId="0" borderId="12" xfId="0" applyFont="1" applyBorder="1" applyAlignment="1">
      <alignment vertical="top" wrapText="1"/>
    </xf>
    <xf numFmtId="0" fontId="35" fillId="0" borderId="0" xfId="0" applyFont="1" applyAlignment="1">
      <alignment horizontal="left" vertical="center"/>
    </xf>
    <xf numFmtId="0" fontId="13" fillId="0" borderId="0" xfId="60" applyFont="1" applyAlignment="1">
      <alignment horizontal="left"/>
    </xf>
    <xf numFmtId="166" fontId="35" fillId="0" borderId="8" xfId="0" applyNumberFormat="1" applyFont="1" applyBorder="1"/>
    <xf numFmtId="166" fontId="35" fillId="0" borderId="10" xfId="0" applyNumberFormat="1" applyFont="1" applyBorder="1"/>
    <xf numFmtId="166" fontId="35" fillId="0" borderId="14" xfId="0" applyNumberFormat="1" applyFont="1" applyBorder="1"/>
    <xf numFmtId="166" fontId="35" fillId="0" borderId="9" xfId="0" applyNumberFormat="1" applyFont="1" applyBorder="1"/>
    <xf numFmtId="0" fontId="47" fillId="0" borderId="11" xfId="66" applyFont="1" applyBorder="1" applyAlignment="1">
      <alignment horizontal="left" vertical="top"/>
    </xf>
    <xf numFmtId="0" fontId="47" fillId="0" borderId="13" xfId="66" applyFont="1" applyBorder="1" applyAlignment="1">
      <alignment horizontal="left" vertical="top"/>
    </xf>
    <xf numFmtId="0" fontId="47" fillId="0" borderId="12" xfId="66" applyFont="1" applyBorder="1" applyAlignment="1">
      <alignment horizontal="left" vertical="top"/>
    </xf>
    <xf numFmtId="0" fontId="47" fillId="0" borderId="8" xfId="66" applyFont="1" applyBorder="1" applyAlignment="1">
      <alignment horizontal="left" vertical="top"/>
    </xf>
    <xf numFmtId="0" fontId="47" fillId="0" borderId="11" xfId="66" applyFont="1" applyBorder="1" applyAlignment="1">
      <alignment horizontal="left" vertical="center" wrapText="1"/>
    </xf>
    <xf numFmtId="0" fontId="47" fillId="0" borderId="13" xfId="66" applyFont="1" applyBorder="1" applyAlignment="1">
      <alignment horizontal="left" vertical="center" wrapText="1"/>
    </xf>
    <xf numFmtId="0" fontId="47" fillId="0" borderId="12" xfId="66" applyFont="1" applyBorder="1" applyAlignment="1">
      <alignment horizontal="left" vertical="center" wrapText="1"/>
    </xf>
    <xf numFmtId="0" fontId="35" fillId="0" borderId="0" xfId="0" applyFont="1" applyAlignment="1">
      <alignment wrapText="1"/>
    </xf>
    <xf numFmtId="3" fontId="13" fillId="0" borderId="8" xfId="60" applyNumberFormat="1" applyFont="1" applyBorder="1"/>
    <xf numFmtId="3" fontId="13" fillId="0" borderId="0" xfId="60" applyNumberFormat="1" applyFont="1"/>
    <xf numFmtId="3" fontId="13" fillId="0" borderId="7" xfId="60" applyNumberFormat="1" applyFont="1" applyBorder="1"/>
    <xf numFmtId="3" fontId="13" fillId="0" borderId="10" xfId="60" applyNumberFormat="1" applyFont="1" applyBorder="1"/>
    <xf numFmtId="3" fontId="13" fillId="0" borderId="14" xfId="60" applyNumberFormat="1" applyFont="1" applyBorder="1"/>
    <xf numFmtId="3" fontId="13" fillId="0" borderId="9" xfId="60" applyNumberFormat="1" applyFont="1" applyBorder="1"/>
    <xf numFmtId="0" fontId="13" fillId="0" borderId="8" xfId="60" applyFont="1" applyBorder="1"/>
    <xf numFmtId="0" fontId="13" fillId="0" borderId="7" xfId="60" applyFont="1" applyBorder="1"/>
    <xf numFmtId="0" fontId="13" fillId="0" borderId="10" xfId="60" applyFont="1" applyBorder="1"/>
    <xf numFmtId="0" fontId="13" fillId="0" borderId="14" xfId="60" applyFont="1" applyBorder="1"/>
    <xf numFmtId="0" fontId="13" fillId="0" borderId="9" xfId="60" applyFont="1" applyBorder="1"/>
    <xf numFmtId="0" fontId="47" fillId="0" borderId="0" xfId="66" applyFont="1" applyAlignment="1">
      <alignment wrapText="1"/>
    </xf>
    <xf numFmtId="0" fontId="35" fillId="0" borderId="11" xfId="0" applyFont="1" applyBorder="1" applyAlignment="1">
      <alignment horizontal="left" vertical="center" wrapText="1"/>
    </xf>
    <xf numFmtId="0" fontId="35" fillId="0" borderId="13" xfId="0" applyFont="1" applyBorder="1" applyAlignment="1">
      <alignment horizontal="left" vertical="center" wrapText="1"/>
    </xf>
    <xf numFmtId="0" fontId="13" fillId="0" borderId="13" xfId="0" applyFont="1" applyBorder="1" applyAlignment="1">
      <alignment horizontal="left" vertical="center" wrapText="1"/>
    </xf>
    <xf numFmtId="0" fontId="13" fillId="0" borderId="12" xfId="0" applyFont="1" applyBorder="1" applyAlignment="1">
      <alignment horizontal="left" vertical="center" wrapText="1"/>
    </xf>
    <xf numFmtId="0" fontId="35" fillId="0" borderId="12" xfId="0" applyFont="1" applyBorder="1" applyAlignment="1">
      <alignment horizontal="left" vertical="center" wrapText="1"/>
    </xf>
    <xf numFmtId="0" fontId="47" fillId="0" borderId="0" xfId="66" applyFont="1" applyAlignment="1">
      <alignment horizontal="left"/>
    </xf>
  </cellXfs>
  <cellStyles count="71">
    <cellStyle name="20 % - Dekorfärg1" xfId="7" builtinId="30" customBuiltin="1"/>
    <cellStyle name="20 % - Dekorfärg2" xfId="11" builtinId="34" customBuiltin="1"/>
    <cellStyle name="20 % - Dekorfärg3" xfId="15" builtinId="38" customBuiltin="1"/>
    <cellStyle name="20 % - Dekorfärg4" xfId="19" builtinId="42" customBuiltin="1"/>
    <cellStyle name="20 % - Dekorfärg5" xfId="23" builtinId="46" customBuiltin="1"/>
    <cellStyle name="20 % - Dekorfärg6" xfId="27" builtinId="50" customBuiltin="1"/>
    <cellStyle name="40 % - Dekorfärg1" xfId="8" builtinId="31" customBuiltin="1"/>
    <cellStyle name="40 % - Dekorfärg2" xfId="12" builtinId="35" customBuiltin="1"/>
    <cellStyle name="40 % - Dekorfärg3" xfId="16" builtinId="39" customBuiltin="1"/>
    <cellStyle name="40 % - Dekorfärg4" xfId="20" builtinId="43" customBuiltin="1"/>
    <cellStyle name="40 % - Dekorfärg5" xfId="24" builtinId="47" customBuiltin="1"/>
    <cellStyle name="40 % - Dekorfärg6" xfId="28" builtinId="51" customBuiltin="1"/>
    <cellStyle name="60 % - Dekorfärg1" xfId="9" builtinId="32" customBuiltin="1"/>
    <cellStyle name="60 % - Dekorfärg2" xfId="13" builtinId="36" customBuiltin="1"/>
    <cellStyle name="60 % - Dekorfärg3" xfId="17" builtinId="40" customBuiltin="1"/>
    <cellStyle name="60 % - Dekorfärg4" xfId="21" builtinId="44" customBuiltin="1"/>
    <cellStyle name="60 % - Dekorfärg5" xfId="25" builtinId="48" customBuiltin="1"/>
    <cellStyle name="60 % - Dekorfärg6" xfId="29" builtinId="52" customBuiltin="1"/>
    <cellStyle name="Anteckning" xfId="52" builtinId="10" hidden="1"/>
    <cellStyle name="Beräkning" xfId="48" builtinId="22" hidden="1"/>
    <cellStyle name="Bra" xfId="55" builtinId="26" customBuiltin="1"/>
    <cellStyle name="Dekorfärg1" xfId="6" builtinId="29" customBuiltin="1"/>
    <cellStyle name="Dekorfärg2" xfId="10" builtinId="33" customBuiltin="1"/>
    <cellStyle name="Dekorfärg3" xfId="14" builtinId="37" customBuiltin="1"/>
    <cellStyle name="Dekorfärg4" xfId="18" builtinId="41" customBuiltin="1"/>
    <cellStyle name="Dekorfärg5" xfId="22" builtinId="45" customBuiltin="1"/>
    <cellStyle name="Dekorfärg6" xfId="26" builtinId="49" customBuiltin="1"/>
    <cellStyle name="Dålig" xfId="56" builtinId="27" customBuiltin="1"/>
    <cellStyle name="Följd hyperlänk" xfId="64" builtinId="9" hidden="1"/>
    <cellStyle name="Förklarande text" xfId="53" builtinId="53" hidden="1"/>
    <cellStyle name="Hyperlänk" xfId="63" builtinId="8" hidden="1"/>
    <cellStyle name="Hyperlänk" xfId="67" builtinId="8"/>
    <cellStyle name="Hyperlänk 2" xfId="70" xr:uid="{00000000-0005-0000-0000-000020000000}"/>
    <cellStyle name="Indata" xfId="46" builtinId="20" hidden="1"/>
    <cellStyle name="Kontrollcell" xfId="50" builtinId="23" hidden="1"/>
    <cellStyle name="Ljus - Brun" xfId="38" xr:uid="{00000000-0005-0000-0000-000023000000}"/>
    <cellStyle name="Ljus - Grön" xfId="39" xr:uid="{00000000-0005-0000-0000-000024000000}"/>
    <cellStyle name="Ljus - Gul" xfId="40" xr:uid="{00000000-0005-0000-0000-000025000000}"/>
    <cellStyle name="Ljus - Lila" xfId="41" xr:uid="{00000000-0005-0000-0000-000026000000}"/>
    <cellStyle name="Länkad cell" xfId="49" builtinId="24" hidden="1"/>
    <cellStyle name="Mellan - Brun" xfId="34" xr:uid="{00000000-0005-0000-0000-000028000000}"/>
    <cellStyle name="Mellan - Grön" xfId="35" xr:uid="{00000000-0005-0000-0000-000029000000}"/>
    <cellStyle name="Mellan - Gul" xfId="36" xr:uid="{00000000-0005-0000-0000-00002A000000}"/>
    <cellStyle name="Mellan - Lila" xfId="37" xr:uid="{00000000-0005-0000-0000-00002B000000}"/>
    <cellStyle name="Mörk - Brun" xfId="30" xr:uid="{00000000-0005-0000-0000-00002C000000}"/>
    <cellStyle name="Mörk - Grön" xfId="31" xr:uid="{00000000-0005-0000-0000-00002D000000}"/>
    <cellStyle name="Mörk - Gul" xfId="32" xr:uid="{00000000-0005-0000-0000-00002E000000}"/>
    <cellStyle name="Mörk - Lila" xfId="33" xr:uid="{00000000-0005-0000-0000-00002F000000}"/>
    <cellStyle name="Neutral" xfId="57" builtinId="28" customBuiltin="1"/>
    <cellStyle name="Normal" xfId="0" builtinId="0" customBuiltin="1"/>
    <cellStyle name="Normal 10" xfId="69" xr:uid="{00000000-0005-0000-0000-000032000000}"/>
    <cellStyle name="Normal 2" xfId="68" xr:uid="{00000000-0005-0000-0000-000033000000}"/>
    <cellStyle name="Procent" xfId="1" builtinId="5" customBuiltin="1"/>
    <cellStyle name="Rubrik" xfId="54" builtinId="15" hidden="1"/>
    <cellStyle name="Rubrik 1" xfId="2" builtinId="16" customBuiltin="1"/>
    <cellStyle name="Rubrik 2" xfId="3" builtinId="17" customBuiltin="1"/>
    <cellStyle name="Rubrik 3" xfId="4" builtinId="18" customBuiltin="1"/>
    <cellStyle name="Rubrik 4" xfId="5" builtinId="19" hidden="1" customBuiltin="1"/>
    <cellStyle name="Rubrik 4" xfId="65" builtinId="19" customBuiltin="1"/>
    <cellStyle name="Summa" xfId="58" builtinId="25" hidden="1"/>
    <cellStyle name="Tabell: rad- och kolumnrubrik" xfId="66" xr:uid="{00000000-0005-0000-0000-00003C000000}"/>
    <cellStyle name="Tabellkälla" xfId="62" xr:uid="{00000000-0005-0000-0000-00003D000000}"/>
    <cellStyle name="Tabellltext" xfId="60" xr:uid="{00000000-0005-0000-0000-00003E000000}"/>
    <cellStyle name="Tabellrubrik" xfId="59" xr:uid="{00000000-0005-0000-0000-00003F000000}"/>
    <cellStyle name="Tabellunderrubrik" xfId="61" xr:uid="{00000000-0005-0000-0000-000040000000}"/>
    <cellStyle name="Tusental" xfId="42" builtinId="3" customBuiltin="1"/>
    <cellStyle name="Tusental [0]" xfId="43" builtinId="6" customBuiltin="1"/>
    <cellStyle name="Utdata" xfId="47" builtinId="21" hidden="1"/>
    <cellStyle name="Valuta" xfId="44" builtinId="4" customBuiltin="1"/>
    <cellStyle name="Valuta [0]" xfId="45" builtinId="7" customBuiltin="1"/>
    <cellStyle name="Varningstext" xfId="51" builtinId="11" hidden="1"/>
  </cellStyles>
  <dxfs count="1778">
    <dxf>
      <font>
        <b val="0"/>
        <i val="0"/>
        <strike val="0"/>
        <condense val="0"/>
        <extend val="0"/>
        <outline val="0"/>
        <shadow val="0"/>
        <u val="none"/>
        <vertAlign val="baseline"/>
        <sz val="8"/>
        <color theme="1"/>
        <name val="Noto Sans"/>
        <scheme val="minor"/>
      </font>
      <border diagonalUp="0" diagonalDown="0">
        <left/>
        <right style="thin">
          <color indexed="64"/>
        </right>
        <top/>
        <bottom/>
        <vertical/>
        <horizontal/>
      </border>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border diagonalUp="0" diagonalDown="0">
        <left style="thin">
          <color indexed="64"/>
        </left>
        <right/>
        <top/>
        <bottom/>
        <vertical/>
        <horizontal/>
      </border>
    </dxf>
    <dxf>
      <font>
        <b val="0"/>
        <i val="0"/>
        <strike val="0"/>
        <condense val="0"/>
        <extend val="0"/>
        <outline val="0"/>
        <shadow val="0"/>
        <u val="none"/>
        <vertAlign val="baseline"/>
        <sz val="8"/>
        <color theme="1"/>
        <name val="Noto Sans"/>
        <scheme val="minor"/>
      </font>
      <border diagonalUp="0" diagonalDown="0">
        <left/>
        <right style="thin">
          <color indexed="64"/>
        </right>
        <top/>
        <bottom/>
        <vertical/>
        <horizontal/>
      </border>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border diagonalUp="0" diagonalDown="0">
        <left style="thin">
          <color indexed="64"/>
        </left>
        <right/>
        <top/>
        <bottom/>
        <vertical/>
        <horizontal/>
      </border>
    </dxf>
    <dxf>
      <font>
        <b val="0"/>
        <i val="0"/>
        <strike val="0"/>
        <condense val="0"/>
        <extend val="0"/>
        <outline val="0"/>
        <shadow val="0"/>
        <u val="none"/>
        <vertAlign val="baseline"/>
        <sz val="8"/>
        <color theme="1"/>
        <name val="Noto Sans"/>
        <scheme val="minor"/>
      </font>
      <border diagonalUp="0" diagonalDown="0">
        <left/>
        <right style="thin">
          <color indexed="64"/>
        </right>
        <top/>
        <bottom/>
        <vertical/>
        <horizontal/>
      </border>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border diagonalUp="0" diagonalDown="0">
        <left style="thin">
          <color indexed="64"/>
        </left>
        <right/>
        <top/>
        <bottom/>
        <vertical/>
        <horizontal/>
      </border>
    </dxf>
    <dxf>
      <font>
        <b val="0"/>
        <i val="0"/>
        <strike val="0"/>
        <condense val="0"/>
        <extend val="0"/>
        <outline val="0"/>
        <shadow val="0"/>
        <u val="none"/>
        <vertAlign val="baseline"/>
        <sz val="8"/>
        <color theme="1"/>
        <name val="Noto Sans"/>
        <scheme val="minor"/>
      </font>
      <border diagonalUp="0" diagonalDown="0">
        <left style="thin">
          <color indexed="64"/>
        </left>
        <right style="thin">
          <color indexed="64"/>
        </right>
        <top/>
        <bottom/>
        <vertical/>
        <horizontal/>
      </border>
    </dxf>
    <dxf>
      <font>
        <b val="0"/>
        <i val="0"/>
        <strike val="0"/>
        <condense val="0"/>
        <extend val="0"/>
        <outline val="0"/>
        <shadow val="0"/>
        <u val="none"/>
        <vertAlign val="baseline"/>
        <sz val="8"/>
        <color theme="1"/>
        <name val="Noto Sans"/>
        <scheme val="minor"/>
      </font>
      <border diagonalUp="0" diagonalDown="0">
        <left style="thin">
          <color indexed="64"/>
        </left>
        <right style="thin">
          <color indexed="64"/>
        </right>
        <top/>
        <bottom/>
        <vertical/>
        <horizontal/>
      </border>
    </dxf>
    <dxf>
      <font>
        <b val="0"/>
        <i val="0"/>
        <strike val="0"/>
        <condense val="0"/>
        <extend val="0"/>
        <outline val="0"/>
        <shadow val="0"/>
        <u val="none"/>
        <vertAlign val="baseline"/>
        <sz val="8"/>
        <color theme="1"/>
        <name val="Noto Sans"/>
        <scheme val="minor"/>
      </font>
      <border diagonalUp="0" diagonalDown="0">
        <left style="thin">
          <color indexed="64"/>
        </left>
        <right style="thin">
          <color indexed="64"/>
        </right>
        <top/>
        <bottom/>
        <vertical/>
        <horizontal/>
      </border>
    </dxf>
    <dxf>
      <font>
        <b val="0"/>
        <i val="0"/>
        <strike val="0"/>
        <condense val="0"/>
        <extend val="0"/>
        <outline val="0"/>
        <shadow val="0"/>
        <u val="none"/>
        <vertAlign val="baseline"/>
        <sz val="8"/>
        <color theme="1"/>
        <name val="Noto Sans"/>
        <scheme val="minor"/>
      </font>
      <border diagonalUp="0" diagonalDown="0">
        <left style="thin">
          <color indexed="64"/>
        </left>
        <right style="thin">
          <color indexed="64"/>
        </right>
        <top/>
        <bottom/>
        <vertical/>
        <horizontal/>
      </border>
    </dxf>
    <dxf>
      <font>
        <b val="0"/>
        <i val="0"/>
        <strike val="0"/>
        <condense val="0"/>
        <extend val="0"/>
        <outline val="0"/>
        <shadow val="0"/>
        <u val="none"/>
        <vertAlign val="baseline"/>
        <sz val="8"/>
        <color theme="1"/>
        <name val="Noto Sans"/>
        <scheme val="minor"/>
      </font>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alignment horizontal="left" vertical="top" textRotation="0" wrapText="1" indent="0" justifyLastLine="0" shrinkToFit="0" readingOrder="0"/>
    </dxf>
    <dxf>
      <font>
        <b val="0"/>
        <i val="0"/>
        <strike val="0"/>
        <condense val="0"/>
        <extend val="0"/>
        <outline val="0"/>
        <shadow val="0"/>
        <u val="none"/>
        <vertAlign val="baseline"/>
        <sz val="8"/>
        <color theme="1"/>
        <name val="Noto Sans"/>
        <family val="2"/>
        <scheme val="minor"/>
      </font>
      <numFmt numFmtId="166" formatCode="0.0"/>
      <border diagonalUp="0" diagonalDown="0" outline="0">
        <left/>
        <right style="thin">
          <color indexed="64"/>
        </right>
        <top/>
        <bottom/>
      </border>
    </dxf>
    <dxf>
      <font>
        <b val="0"/>
        <i val="0"/>
        <strike val="0"/>
        <condense val="0"/>
        <extend val="0"/>
        <outline val="0"/>
        <shadow val="0"/>
        <u val="none"/>
        <vertAlign val="baseline"/>
        <sz val="8"/>
        <color theme="1"/>
        <name val="Noto Sans"/>
        <family val="2"/>
        <scheme val="min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theme="1"/>
        <name val="Noto Sans"/>
        <family val="2"/>
        <scheme val="min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theme="1"/>
        <name val="Noto Sans"/>
        <family val="2"/>
        <scheme val="minor"/>
      </font>
      <numFmt numFmtId="166" formatCode="0.0"/>
    </dxf>
    <dxf>
      <font>
        <b val="0"/>
        <i val="0"/>
        <strike val="0"/>
        <condense val="0"/>
        <extend val="0"/>
        <outline val="0"/>
        <shadow val="0"/>
        <u val="none"/>
        <vertAlign val="baseline"/>
        <sz val="8"/>
        <color theme="1"/>
        <name val="Noto Sans"/>
        <family val="2"/>
        <scheme val="minor"/>
      </font>
      <numFmt numFmtId="166" formatCode="0.0"/>
    </dxf>
    <dxf>
      <font>
        <b val="0"/>
        <i val="0"/>
        <strike val="0"/>
        <condense val="0"/>
        <extend val="0"/>
        <outline val="0"/>
        <shadow val="0"/>
        <u val="none"/>
        <vertAlign val="baseline"/>
        <sz val="8"/>
        <color theme="1"/>
        <name val="Noto Sans"/>
        <family val="2"/>
        <scheme val="min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theme="1"/>
        <name val="Noto Sans"/>
        <family val="2"/>
        <scheme val="min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theme="1"/>
        <name val="Noto Sans"/>
        <family val="2"/>
        <scheme val="min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theme="1"/>
        <name val="Noto Sans"/>
        <family val="2"/>
        <scheme val="min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theme="1"/>
        <name val="Noto Sans"/>
        <family val="2"/>
        <scheme val="min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theme="1"/>
        <name val="Noto Sans"/>
        <family val="2"/>
        <scheme val="min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theme="1"/>
        <name val="Noto Sans"/>
        <family val="2"/>
        <scheme val="min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theme="1"/>
        <name val="Noto Sans"/>
        <family val="2"/>
        <scheme val="min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theme="1"/>
        <name val="Noto Sans"/>
        <family val="2"/>
        <scheme val="min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theme="1"/>
        <name val="Noto Sans"/>
        <family val="2"/>
        <scheme val="min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theme="1"/>
        <name val="Noto Sans"/>
        <family val="2"/>
        <scheme val="minor"/>
      </font>
    </dxf>
    <dxf>
      <font>
        <b val="0"/>
        <i val="0"/>
        <strike val="0"/>
        <condense val="0"/>
        <extend val="0"/>
        <outline val="0"/>
        <shadow val="0"/>
        <u val="none"/>
        <vertAlign val="baseline"/>
        <sz val="8"/>
        <color theme="1"/>
        <name val="Noto Sans"/>
        <family val="2"/>
        <scheme val="minor"/>
      </font>
    </dxf>
    <dxf>
      <font>
        <b val="0"/>
        <i val="0"/>
        <strike val="0"/>
        <condense val="0"/>
        <extend val="0"/>
        <outline val="0"/>
        <shadow val="0"/>
        <u val="none"/>
        <vertAlign val="baseline"/>
        <sz val="8"/>
        <color theme="1"/>
        <name val="Noto Sans"/>
        <family val="2"/>
        <scheme val="minor"/>
      </font>
      <alignment horizontal="general" vertical="top" textRotation="0" wrapText="1" indent="0" justifyLastLine="0" shrinkToFit="0" readingOrder="0"/>
    </dxf>
    <dxf>
      <font>
        <b val="0"/>
        <i val="0"/>
        <strike val="0"/>
        <condense val="0"/>
        <extend val="0"/>
        <outline val="0"/>
        <shadow val="0"/>
        <u val="none"/>
        <vertAlign val="baseline"/>
        <sz val="8"/>
        <color theme="1"/>
        <name val="Noto Sans"/>
        <family val="2"/>
        <scheme val="minor"/>
      </font>
      <numFmt numFmtId="166" formatCode="0.0"/>
      <border diagonalUp="0" diagonalDown="0" outline="0">
        <left/>
        <right style="thin">
          <color indexed="64"/>
        </right>
        <top/>
        <bottom/>
      </border>
    </dxf>
    <dxf>
      <font>
        <b val="0"/>
        <i val="0"/>
        <strike val="0"/>
        <condense val="0"/>
        <extend val="0"/>
        <outline val="0"/>
        <shadow val="0"/>
        <u val="none"/>
        <vertAlign val="baseline"/>
        <sz val="8"/>
        <color theme="1"/>
        <name val="Noto Sans"/>
        <family val="2"/>
        <scheme val="min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theme="1"/>
        <name val="Noto Sans"/>
        <family val="2"/>
        <scheme val="min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theme="1"/>
        <name val="Noto Sans"/>
        <family val="2"/>
        <scheme val="minor"/>
      </font>
      <numFmt numFmtId="166" formatCode="0.0"/>
    </dxf>
    <dxf>
      <font>
        <b val="0"/>
        <i val="0"/>
        <strike val="0"/>
        <condense val="0"/>
        <extend val="0"/>
        <outline val="0"/>
        <shadow val="0"/>
        <u val="none"/>
        <vertAlign val="baseline"/>
        <sz val="8"/>
        <color theme="1"/>
        <name val="Noto Sans"/>
        <family val="2"/>
        <scheme val="minor"/>
      </font>
      <numFmt numFmtId="166" formatCode="0.0"/>
    </dxf>
    <dxf>
      <font>
        <b val="0"/>
        <i val="0"/>
        <strike val="0"/>
        <condense val="0"/>
        <extend val="0"/>
        <outline val="0"/>
        <shadow val="0"/>
        <u val="none"/>
        <vertAlign val="baseline"/>
        <sz val="8"/>
        <color theme="1"/>
        <name val="Noto Sans"/>
        <family val="2"/>
        <scheme val="min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theme="1"/>
        <name val="Noto Sans"/>
        <family val="2"/>
        <scheme val="min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theme="1"/>
        <name val="Noto Sans"/>
        <family val="2"/>
        <scheme val="min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theme="1"/>
        <name val="Noto Sans"/>
        <family val="2"/>
        <scheme val="min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theme="1"/>
        <name val="Noto Sans"/>
        <family val="2"/>
        <scheme val="min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theme="1"/>
        <name val="Noto Sans"/>
        <family val="2"/>
        <scheme val="min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theme="1"/>
        <name val="Noto Sans"/>
        <family val="2"/>
        <scheme val="min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theme="1"/>
        <name val="Noto Sans"/>
        <family val="2"/>
        <scheme val="min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theme="1"/>
        <name val="Noto Sans"/>
        <family val="2"/>
        <scheme val="min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theme="1"/>
        <name val="Noto Sans"/>
        <family val="2"/>
        <scheme val="min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theme="1"/>
        <name val="Noto Sans"/>
        <family val="2"/>
        <scheme val="minor"/>
      </font>
    </dxf>
    <dxf>
      <font>
        <b val="0"/>
        <i val="0"/>
        <strike val="0"/>
        <condense val="0"/>
        <extend val="0"/>
        <outline val="0"/>
        <shadow val="0"/>
        <u val="none"/>
        <vertAlign val="baseline"/>
        <sz val="8"/>
        <color theme="1"/>
        <name val="Noto Sans"/>
        <family val="2"/>
        <scheme val="minor"/>
      </font>
    </dxf>
    <dxf>
      <font>
        <b val="0"/>
        <i val="0"/>
        <strike val="0"/>
        <condense val="0"/>
        <extend val="0"/>
        <outline val="0"/>
        <shadow val="0"/>
        <u val="none"/>
        <vertAlign val="baseline"/>
        <sz val="8"/>
        <color theme="1"/>
        <name val="Noto Sans"/>
        <family val="2"/>
        <scheme val="minor"/>
      </font>
      <alignment horizontal="general" vertical="top" textRotation="0" wrapText="1" indent="0" justifyLastLine="0" shrinkToFit="0" readingOrder="0"/>
    </dxf>
    <dxf>
      <font>
        <b val="0"/>
        <i val="0"/>
        <strike val="0"/>
        <condense val="0"/>
        <extend val="0"/>
        <outline val="0"/>
        <shadow val="0"/>
        <u val="none"/>
        <vertAlign val="baseline"/>
        <sz val="8"/>
        <color theme="1"/>
        <name val="Noto Sans"/>
        <family val="2"/>
        <scheme val="minor"/>
      </font>
      <numFmt numFmtId="166" formatCode="0.0"/>
      <border diagonalUp="0" diagonalDown="0" outline="0">
        <left/>
        <right style="thin">
          <color indexed="64"/>
        </right>
        <top/>
        <bottom/>
      </border>
    </dxf>
    <dxf>
      <font>
        <b val="0"/>
        <i val="0"/>
        <strike val="0"/>
        <condense val="0"/>
        <extend val="0"/>
        <outline val="0"/>
        <shadow val="0"/>
        <u val="none"/>
        <vertAlign val="baseline"/>
        <sz val="8"/>
        <color theme="1"/>
        <name val="Noto Sans"/>
        <family val="2"/>
        <scheme val="min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theme="1"/>
        <name val="Noto Sans"/>
        <family val="2"/>
        <scheme val="min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theme="1"/>
        <name val="Noto Sans"/>
        <family val="2"/>
        <scheme val="minor"/>
      </font>
      <numFmt numFmtId="166" formatCode="0.0"/>
    </dxf>
    <dxf>
      <font>
        <b val="0"/>
        <i val="0"/>
        <strike val="0"/>
        <condense val="0"/>
        <extend val="0"/>
        <outline val="0"/>
        <shadow val="0"/>
        <u val="none"/>
        <vertAlign val="baseline"/>
        <sz val="8"/>
        <color theme="1"/>
        <name val="Noto Sans"/>
        <family val="2"/>
        <scheme val="minor"/>
      </font>
      <numFmt numFmtId="166" formatCode="0.0"/>
    </dxf>
    <dxf>
      <font>
        <b val="0"/>
        <i val="0"/>
        <strike val="0"/>
        <condense val="0"/>
        <extend val="0"/>
        <outline val="0"/>
        <shadow val="0"/>
        <u val="none"/>
        <vertAlign val="baseline"/>
        <sz val="8"/>
        <color theme="1"/>
        <name val="Noto Sans"/>
        <family val="2"/>
        <scheme val="min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theme="1"/>
        <name val="Noto Sans"/>
        <family val="2"/>
        <scheme val="min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theme="1"/>
        <name val="Noto Sans"/>
        <family val="2"/>
        <scheme val="min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theme="1"/>
        <name val="Noto Sans"/>
        <family val="2"/>
        <scheme val="min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theme="1"/>
        <name val="Noto Sans"/>
        <family val="2"/>
        <scheme val="min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theme="1"/>
        <name val="Noto Sans"/>
        <family val="2"/>
        <scheme val="min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theme="1"/>
        <name val="Noto Sans"/>
        <family val="2"/>
        <scheme val="min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theme="1"/>
        <name val="Noto Sans"/>
        <family val="2"/>
        <scheme val="min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theme="1"/>
        <name val="Noto Sans"/>
        <family val="2"/>
        <scheme val="min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theme="1"/>
        <name val="Noto Sans"/>
        <family val="2"/>
        <scheme val="min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theme="1"/>
        <name val="Noto Sans"/>
        <family val="2"/>
        <scheme val="minor"/>
      </font>
    </dxf>
    <dxf>
      <font>
        <b val="0"/>
        <i val="0"/>
        <strike val="0"/>
        <condense val="0"/>
        <extend val="0"/>
        <outline val="0"/>
        <shadow val="0"/>
        <u val="none"/>
        <vertAlign val="baseline"/>
        <sz val="8"/>
        <color theme="1"/>
        <name val="Noto Sans"/>
        <family val="2"/>
        <scheme val="minor"/>
      </font>
    </dxf>
    <dxf>
      <font>
        <b val="0"/>
        <i val="0"/>
        <strike val="0"/>
        <condense val="0"/>
        <extend val="0"/>
        <outline val="0"/>
        <shadow val="0"/>
        <u val="none"/>
        <vertAlign val="baseline"/>
        <sz val="8"/>
        <color theme="1"/>
        <name val="Noto Sans"/>
        <family val="2"/>
        <scheme val="minor"/>
      </font>
      <alignment horizontal="general" vertical="top" textRotation="0" wrapText="1" indent="0" justifyLastLine="0" shrinkToFit="0" readingOrder="0"/>
    </dxf>
    <dxf>
      <font>
        <b val="0"/>
        <i val="0"/>
        <strike val="0"/>
        <condense val="0"/>
        <extend val="0"/>
        <outline val="0"/>
        <shadow val="0"/>
        <u val="none"/>
        <vertAlign val="baseline"/>
        <sz val="8"/>
        <color theme="1"/>
        <name val="Noto Sans"/>
        <family val="2"/>
        <scheme val="minor"/>
      </font>
      <border diagonalUp="0" diagonalDown="0" outline="0">
        <left/>
        <right style="thin">
          <color indexed="64"/>
        </right>
        <top/>
        <bottom/>
      </border>
    </dxf>
    <dxf>
      <font>
        <b val="0"/>
        <i val="0"/>
        <strike val="0"/>
        <condense val="0"/>
        <extend val="0"/>
        <outline val="0"/>
        <shadow val="0"/>
        <u val="none"/>
        <vertAlign val="baseline"/>
        <sz val="8"/>
        <color theme="1"/>
        <name val="Noto Sans"/>
        <family val="2"/>
        <scheme val="minor"/>
      </font>
      <alignment horizontal="right" vertical="bottom" textRotation="0" wrapText="0" indent="0" justifyLastLine="0" shrinkToFit="0" readingOrder="0"/>
    </dxf>
    <dxf>
      <font>
        <b val="0"/>
        <i val="0"/>
        <strike val="0"/>
        <condense val="0"/>
        <extend val="0"/>
        <outline val="0"/>
        <shadow val="0"/>
        <u val="none"/>
        <vertAlign val="baseline"/>
        <sz val="8"/>
        <color theme="1"/>
        <name val="Noto Sans"/>
        <family val="2"/>
        <scheme val="minor"/>
      </font>
      <alignment horizontal="right" vertical="bottom" textRotation="0" wrapText="0" indent="0" justifyLastLine="0" shrinkToFit="0" readingOrder="0"/>
    </dxf>
    <dxf>
      <font>
        <b val="0"/>
        <i val="0"/>
        <strike val="0"/>
        <condense val="0"/>
        <extend val="0"/>
        <outline val="0"/>
        <shadow val="0"/>
        <u val="none"/>
        <vertAlign val="baseline"/>
        <sz val="8"/>
        <color theme="1"/>
        <name val="Noto Sans"/>
        <family val="2"/>
        <scheme val="minor"/>
      </font>
      <border diagonalUp="0" diagonalDown="0" outline="0">
        <left/>
        <right style="thin">
          <color indexed="64"/>
        </right>
        <top/>
        <bottom/>
      </border>
    </dxf>
    <dxf>
      <font>
        <b val="0"/>
        <i val="0"/>
        <strike val="0"/>
        <condense val="0"/>
        <extend val="0"/>
        <outline val="0"/>
        <shadow val="0"/>
        <u val="none"/>
        <vertAlign val="baseline"/>
        <sz val="8"/>
        <color theme="1"/>
        <name val="Noto Sans"/>
        <family val="2"/>
        <scheme val="minor"/>
      </font>
    </dxf>
    <dxf>
      <font>
        <b val="0"/>
        <i val="0"/>
        <strike val="0"/>
        <condense val="0"/>
        <extend val="0"/>
        <outline val="0"/>
        <shadow val="0"/>
        <u val="none"/>
        <vertAlign val="baseline"/>
        <sz val="8"/>
        <color theme="1"/>
        <name val="Noto Sans"/>
        <family val="2"/>
        <scheme val="minor"/>
      </font>
      <alignment horizontal="right" vertical="bottom" textRotation="0" wrapText="0" indent="0" justifyLastLine="0" shrinkToFit="0" readingOrder="0"/>
    </dxf>
    <dxf>
      <font>
        <b val="0"/>
        <i val="0"/>
        <strike val="0"/>
        <condense val="0"/>
        <extend val="0"/>
        <outline val="0"/>
        <shadow val="0"/>
        <u val="none"/>
        <vertAlign val="baseline"/>
        <sz val="8"/>
        <color theme="1"/>
        <name val="Noto Sans"/>
        <family val="2"/>
        <scheme val="minor"/>
      </font>
      <alignment horizontal="right" vertical="bottom"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8"/>
        <color theme="1"/>
        <name val="Noto Sans"/>
        <family val="2"/>
        <scheme val="minor"/>
      </font>
      <alignment horizontal="right" vertical="bottom" textRotation="0" wrapText="0" indent="0" justifyLastLine="0" shrinkToFit="0" readingOrder="0"/>
    </dxf>
    <dxf>
      <font>
        <b val="0"/>
        <i val="0"/>
        <strike val="0"/>
        <condense val="0"/>
        <extend val="0"/>
        <outline val="0"/>
        <shadow val="0"/>
        <u val="none"/>
        <vertAlign val="baseline"/>
        <sz val="8"/>
        <color theme="1"/>
        <name val="Noto Sans"/>
        <family val="2"/>
        <scheme val="minor"/>
      </font>
      <alignment horizontal="right" vertical="bottom" textRotation="0" wrapText="0" indent="0" justifyLastLine="0" shrinkToFit="0" readingOrder="0"/>
    </dxf>
    <dxf>
      <font>
        <b val="0"/>
        <i val="0"/>
        <strike val="0"/>
        <condense val="0"/>
        <extend val="0"/>
        <outline val="0"/>
        <shadow val="0"/>
        <u val="none"/>
        <vertAlign val="baseline"/>
        <sz val="8"/>
        <color theme="1"/>
        <name val="Noto Sans"/>
        <family val="2"/>
        <scheme val="minor"/>
      </font>
      <alignment horizontal="right" vertical="bottom"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8"/>
        <color theme="1"/>
        <name val="Noto Sans"/>
        <family val="2"/>
        <scheme val="minor"/>
      </font>
      <alignment horizontal="right" vertical="bottom" textRotation="0" wrapText="0" indent="0" justifyLastLine="0" shrinkToFit="0" readingOrder="0"/>
    </dxf>
    <dxf>
      <font>
        <b val="0"/>
        <i val="0"/>
        <strike val="0"/>
        <condense val="0"/>
        <extend val="0"/>
        <outline val="0"/>
        <shadow val="0"/>
        <u val="none"/>
        <vertAlign val="baseline"/>
        <sz val="8"/>
        <color theme="1"/>
        <name val="Noto Sans"/>
        <family val="2"/>
        <scheme val="minor"/>
      </font>
      <alignment horizontal="right" vertical="bottom" textRotation="0" wrapText="0" indent="0" justifyLastLine="0" shrinkToFit="0" readingOrder="0"/>
    </dxf>
    <dxf>
      <font>
        <b val="0"/>
        <i val="0"/>
        <strike val="0"/>
        <condense val="0"/>
        <extend val="0"/>
        <outline val="0"/>
        <shadow val="0"/>
        <u val="none"/>
        <vertAlign val="baseline"/>
        <sz val="8"/>
        <color theme="1"/>
        <name val="Noto Sans"/>
        <family val="2"/>
        <scheme val="minor"/>
      </font>
      <alignment horizontal="right" vertical="bottom"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8"/>
        <color theme="1"/>
        <name val="Noto Sans"/>
        <family val="2"/>
        <scheme val="minor"/>
      </font>
      <alignment horizontal="right" vertical="bottom" textRotation="0" wrapText="0" indent="0" justifyLastLine="0" shrinkToFit="0" readingOrder="0"/>
    </dxf>
    <dxf>
      <font>
        <b val="0"/>
        <i val="0"/>
        <strike val="0"/>
        <condense val="0"/>
        <extend val="0"/>
        <outline val="0"/>
        <shadow val="0"/>
        <u val="none"/>
        <vertAlign val="baseline"/>
        <sz val="8"/>
        <color theme="1"/>
        <name val="Noto Sans"/>
        <family val="2"/>
        <scheme val="minor"/>
      </font>
      <alignment horizontal="right" vertical="bottom" textRotation="0" wrapText="0" indent="0" justifyLastLine="0" shrinkToFit="0" readingOrder="0"/>
    </dxf>
    <dxf>
      <font>
        <b val="0"/>
        <i val="0"/>
        <strike val="0"/>
        <condense val="0"/>
        <extend val="0"/>
        <outline val="0"/>
        <shadow val="0"/>
        <u val="none"/>
        <vertAlign val="baseline"/>
        <sz val="8"/>
        <color theme="1"/>
        <name val="Noto Sans"/>
        <family val="2"/>
        <scheme val="minor"/>
      </font>
      <border diagonalUp="0" diagonalDown="0" outline="0">
        <left/>
        <right style="thin">
          <color indexed="64"/>
        </right>
        <top/>
        <bottom/>
      </border>
    </dxf>
    <dxf>
      <font>
        <b val="0"/>
        <i val="0"/>
        <strike val="0"/>
        <condense val="0"/>
        <extend val="0"/>
        <outline val="0"/>
        <shadow val="0"/>
        <u val="none"/>
        <vertAlign val="baseline"/>
        <sz val="8"/>
        <color theme="1"/>
        <name val="Noto Sans"/>
        <family val="2"/>
        <scheme val="minor"/>
      </font>
    </dxf>
    <dxf>
      <font>
        <b val="0"/>
        <i val="0"/>
        <strike val="0"/>
        <condense val="0"/>
        <extend val="0"/>
        <outline val="0"/>
        <shadow val="0"/>
        <u val="none"/>
        <vertAlign val="baseline"/>
        <sz val="8"/>
        <color theme="1"/>
        <name val="Noto Sans"/>
        <family val="2"/>
        <scheme val="minor"/>
      </font>
      <alignment horizontal="general" vertical="top" textRotation="0" wrapText="1" indent="0" justifyLastLine="0" shrinkToFit="0" readingOrder="0"/>
    </dxf>
    <dxf>
      <font>
        <b val="0"/>
        <i val="0"/>
        <strike val="0"/>
        <condense val="0"/>
        <extend val="0"/>
        <outline val="0"/>
        <shadow val="0"/>
        <u val="none"/>
        <vertAlign val="baseline"/>
        <sz val="8"/>
        <color theme="1"/>
        <name val="Noto Sans"/>
        <family val="2"/>
        <scheme val="minor"/>
      </font>
      <border diagonalUp="0" diagonalDown="0" outline="0">
        <left/>
        <right style="thin">
          <color indexed="64"/>
        </right>
        <top/>
        <bottom/>
      </border>
    </dxf>
    <dxf>
      <font>
        <b val="0"/>
        <i val="0"/>
        <strike val="0"/>
        <condense val="0"/>
        <extend val="0"/>
        <outline val="0"/>
        <shadow val="0"/>
        <u val="none"/>
        <vertAlign val="baseline"/>
        <sz val="8"/>
        <color theme="1"/>
        <name val="Noto Sans"/>
        <family val="2"/>
        <scheme val="minor"/>
      </font>
      <alignment horizontal="right" vertical="bottom" textRotation="0" wrapText="0" indent="0" justifyLastLine="0" shrinkToFit="0" readingOrder="0"/>
    </dxf>
    <dxf>
      <font>
        <b val="0"/>
        <i val="0"/>
        <strike val="0"/>
        <condense val="0"/>
        <extend val="0"/>
        <outline val="0"/>
        <shadow val="0"/>
        <u val="none"/>
        <vertAlign val="baseline"/>
        <sz val="8"/>
        <color theme="1"/>
        <name val="Noto Sans"/>
        <family val="2"/>
        <scheme val="minor"/>
      </font>
      <alignment horizontal="right" vertical="bottom" textRotation="0" wrapText="0" indent="0" justifyLastLine="0" shrinkToFit="0" readingOrder="0"/>
    </dxf>
    <dxf>
      <font>
        <b val="0"/>
        <i val="0"/>
        <strike val="0"/>
        <condense val="0"/>
        <extend val="0"/>
        <outline val="0"/>
        <shadow val="0"/>
        <u val="none"/>
        <vertAlign val="baseline"/>
        <sz val="8"/>
        <color theme="1"/>
        <name val="Noto Sans"/>
        <family val="2"/>
        <scheme val="minor"/>
      </font>
      <border diagonalUp="0" diagonalDown="0" outline="0">
        <left/>
        <right style="thin">
          <color indexed="64"/>
        </right>
        <top/>
        <bottom/>
      </border>
    </dxf>
    <dxf>
      <font>
        <b val="0"/>
        <i val="0"/>
        <strike val="0"/>
        <condense val="0"/>
        <extend val="0"/>
        <outline val="0"/>
        <shadow val="0"/>
        <u val="none"/>
        <vertAlign val="baseline"/>
        <sz val="8"/>
        <color theme="1"/>
        <name val="Noto Sans"/>
        <family val="2"/>
        <scheme val="minor"/>
      </font>
    </dxf>
    <dxf>
      <font>
        <b val="0"/>
        <i val="0"/>
        <strike val="0"/>
        <condense val="0"/>
        <extend val="0"/>
        <outline val="0"/>
        <shadow val="0"/>
        <u val="none"/>
        <vertAlign val="baseline"/>
        <sz val="8"/>
        <color theme="1"/>
        <name val="Noto Sans"/>
        <family val="2"/>
        <scheme val="minor"/>
      </font>
      <alignment horizontal="right" vertical="bottom" textRotation="0" wrapText="0" indent="0" justifyLastLine="0" shrinkToFit="0" readingOrder="0"/>
    </dxf>
    <dxf>
      <font>
        <b val="0"/>
        <i val="0"/>
        <strike val="0"/>
        <condense val="0"/>
        <extend val="0"/>
        <outline val="0"/>
        <shadow val="0"/>
        <u val="none"/>
        <vertAlign val="baseline"/>
        <sz val="8"/>
        <color theme="1"/>
        <name val="Noto Sans"/>
        <family val="2"/>
        <scheme val="minor"/>
      </font>
      <alignment horizontal="right" vertical="bottom"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8"/>
        <color theme="1"/>
        <name val="Noto Sans"/>
        <family val="2"/>
        <scheme val="minor"/>
      </font>
      <alignment horizontal="right" vertical="bottom" textRotation="0" wrapText="0" indent="0" justifyLastLine="0" shrinkToFit="0" readingOrder="0"/>
    </dxf>
    <dxf>
      <font>
        <b val="0"/>
        <i val="0"/>
        <strike val="0"/>
        <condense val="0"/>
        <extend val="0"/>
        <outline val="0"/>
        <shadow val="0"/>
        <u val="none"/>
        <vertAlign val="baseline"/>
        <sz val="8"/>
        <color theme="1"/>
        <name val="Noto Sans"/>
        <family val="2"/>
        <scheme val="minor"/>
      </font>
      <alignment horizontal="right" vertical="bottom" textRotation="0" wrapText="0" indent="0" justifyLastLine="0" shrinkToFit="0" readingOrder="0"/>
    </dxf>
    <dxf>
      <font>
        <b val="0"/>
        <i val="0"/>
        <strike val="0"/>
        <condense val="0"/>
        <extend val="0"/>
        <outline val="0"/>
        <shadow val="0"/>
        <u val="none"/>
        <vertAlign val="baseline"/>
        <sz val="8"/>
        <color theme="1"/>
        <name val="Noto Sans"/>
        <family val="2"/>
        <scheme val="minor"/>
      </font>
      <alignment horizontal="right" vertical="bottom"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8"/>
        <color theme="1"/>
        <name val="Noto Sans"/>
        <family val="2"/>
        <scheme val="minor"/>
      </font>
      <alignment horizontal="right" vertical="bottom" textRotation="0" wrapText="0" indent="0" justifyLastLine="0" shrinkToFit="0" readingOrder="0"/>
    </dxf>
    <dxf>
      <font>
        <b val="0"/>
        <i val="0"/>
        <strike val="0"/>
        <condense val="0"/>
        <extend val="0"/>
        <outline val="0"/>
        <shadow val="0"/>
        <u val="none"/>
        <vertAlign val="baseline"/>
        <sz val="8"/>
        <color theme="1"/>
        <name val="Noto Sans"/>
        <family val="2"/>
        <scheme val="minor"/>
      </font>
      <alignment horizontal="right" vertical="bottom" textRotation="0" wrapText="0" indent="0" justifyLastLine="0" shrinkToFit="0" readingOrder="0"/>
    </dxf>
    <dxf>
      <font>
        <b val="0"/>
        <i val="0"/>
        <strike val="0"/>
        <condense val="0"/>
        <extend val="0"/>
        <outline val="0"/>
        <shadow val="0"/>
        <u val="none"/>
        <vertAlign val="baseline"/>
        <sz val="8"/>
        <color theme="1"/>
        <name val="Noto Sans"/>
        <family val="2"/>
        <scheme val="minor"/>
      </font>
      <alignment horizontal="right" vertical="bottom"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8"/>
        <color theme="1"/>
        <name val="Noto Sans"/>
        <family val="2"/>
        <scheme val="minor"/>
      </font>
      <alignment horizontal="right" vertical="bottom" textRotation="0" wrapText="0" indent="0" justifyLastLine="0" shrinkToFit="0" readingOrder="0"/>
    </dxf>
    <dxf>
      <font>
        <b val="0"/>
        <i val="0"/>
        <strike val="0"/>
        <condense val="0"/>
        <extend val="0"/>
        <outline val="0"/>
        <shadow val="0"/>
        <u val="none"/>
        <vertAlign val="baseline"/>
        <sz val="8"/>
        <color theme="1"/>
        <name val="Noto Sans"/>
        <family val="2"/>
        <scheme val="minor"/>
      </font>
      <alignment horizontal="right" vertical="bottom" textRotation="0" wrapText="0" indent="0" justifyLastLine="0" shrinkToFit="0" readingOrder="0"/>
    </dxf>
    <dxf>
      <font>
        <b val="0"/>
        <i val="0"/>
        <strike val="0"/>
        <condense val="0"/>
        <extend val="0"/>
        <outline val="0"/>
        <shadow val="0"/>
        <u val="none"/>
        <vertAlign val="baseline"/>
        <sz val="8"/>
        <color theme="1"/>
        <name val="Noto Sans"/>
        <family val="2"/>
        <scheme val="minor"/>
      </font>
      <border diagonalUp="0" diagonalDown="0" outline="0">
        <left/>
        <right style="thin">
          <color indexed="64"/>
        </right>
        <top/>
        <bottom/>
      </border>
    </dxf>
    <dxf>
      <font>
        <b val="0"/>
        <i val="0"/>
        <strike val="0"/>
        <condense val="0"/>
        <extend val="0"/>
        <outline val="0"/>
        <shadow val="0"/>
        <u val="none"/>
        <vertAlign val="baseline"/>
        <sz val="8"/>
        <color theme="1"/>
        <name val="Noto Sans"/>
        <family val="2"/>
        <scheme val="minor"/>
      </font>
    </dxf>
    <dxf>
      <font>
        <b val="0"/>
        <i val="0"/>
        <strike val="0"/>
        <condense val="0"/>
        <extend val="0"/>
        <outline val="0"/>
        <shadow val="0"/>
        <u val="none"/>
        <vertAlign val="baseline"/>
        <sz val="8"/>
        <color theme="1"/>
        <name val="Noto Sans"/>
        <family val="2"/>
        <scheme val="minor"/>
      </font>
      <alignment horizontal="general" vertical="top" textRotation="0" wrapText="1" indent="0" justifyLastLine="0" shrinkToFit="0" readingOrder="0"/>
    </dxf>
    <dxf>
      <font>
        <b val="0"/>
        <i val="0"/>
        <strike val="0"/>
        <condense val="0"/>
        <extend val="0"/>
        <outline val="0"/>
        <shadow val="0"/>
        <u val="none"/>
        <vertAlign val="baseline"/>
        <sz val="8"/>
        <color theme="1"/>
        <name val="Noto Sans"/>
        <family val="2"/>
        <scheme val="minor"/>
      </font>
      <border diagonalUp="0" diagonalDown="0" outline="0">
        <left/>
        <right style="thin">
          <color indexed="64"/>
        </right>
        <top/>
        <bottom/>
      </border>
    </dxf>
    <dxf>
      <font>
        <b val="0"/>
        <i val="0"/>
        <strike val="0"/>
        <condense val="0"/>
        <extend val="0"/>
        <outline val="0"/>
        <shadow val="0"/>
        <u val="none"/>
        <vertAlign val="baseline"/>
        <sz val="8"/>
        <color theme="1"/>
        <name val="Noto Sans"/>
        <family val="2"/>
        <scheme val="minor"/>
      </font>
      <alignment horizontal="right" vertical="bottom" textRotation="0" wrapText="0" indent="0" justifyLastLine="0" shrinkToFit="0" readingOrder="0"/>
    </dxf>
    <dxf>
      <font>
        <b val="0"/>
        <i val="0"/>
        <strike val="0"/>
        <condense val="0"/>
        <extend val="0"/>
        <outline val="0"/>
        <shadow val="0"/>
        <u val="none"/>
        <vertAlign val="baseline"/>
        <sz val="8"/>
        <color theme="1"/>
        <name val="Noto Sans"/>
        <family val="2"/>
        <scheme val="minor"/>
      </font>
      <alignment horizontal="right" vertical="bottom" textRotation="0" wrapText="0" indent="0" justifyLastLine="0" shrinkToFit="0" readingOrder="0"/>
    </dxf>
    <dxf>
      <font>
        <b val="0"/>
        <i val="0"/>
        <strike val="0"/>
        <condense val="0"/>
        <extend val="0"/>
        <outline val="0"/>
        <shadow val="0"/>
        <u val="none"/>
        <vertAlign val="baseline"/>
        <sz val="8"/>
        <color theme="1"/>
        <name val="Noto Sans"/>
        <family val="2"/>
        <scheme val="minor"/>
      </font>
      <border diagonalUp="0" diagonalDown="0" outline="0">
        <left/>
        <right style="thin">
          <color indexed="64"/>
        </right>
        <top/>
        <bottom/>
      </border>
    </dxf>
    <dxf>
      <font>
        <b val="0"/>
        <i val="0"/>
        <strike val="0"/>
        <condense val="0"/>
        <extend val="0"/>
        <outline val="0"/>
        <shadow val="0"/>
        <u val="none"/>
        <vertAlign val="baseline"/>
        <sz val="8"/>
        <color theme="1"/>
        <name val="Noto Sans"/>
        <family val="2"/>
        <scheme val="minor"/>
      </font>
    </dxf>
    <dxf>
      <font>
        <b val="0"/>
        <i val="0"/>
        <strike val="0"/>
        <condense val="0"/>
        <extend val="0"/>
        <outline val="0"/>
        <shadow val="0"/>
        <u val="none"/>
        <vertAlign val="baseline"/>
        <sz val="8"/>
        <color theme="1"/>
        <name val="Noto Sans"/>
        <family val="2"/>
        <scheme val="minor"/>
      </font>
      <alignment horizontal="right" vertical="bottom" textRotation="0" wrapText="0" indent="0" justifyLastLine="0" shrinkToFit="0" readingOrder="0"/>
    </dxf>
    <dxf>
      <font>
        <b val="0"/>
        <i val="0"/>
        <strike val="0"/>
        <condense val="0"/>
        <extend val="0"/>
        <outline val="0"/>
        <shadow val="0"/>
        <u val="none"/>
        <vertAlign val="baseline"/>
        <sz val="8"/>
        <color theme="1"/>
        <name val="Noto Sans"/>
        <family val="2"/>
        <scheme val="minor"/>
      </font>
      <alignment horizontal="right" vertical="bottom"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8"/>
        <color theme="1"/>
        <name val="Noto Sans"/>
        <family val="2"/>
        <scheme val="minor"/>
      </font>
      <alignment horizontal="right" vertical="bottom" textRotation="0" wrapText="0" indent="0" justifyLastLine="0" shrinkToFit="0" readingOrder="0"/>
    </dxf>
    <dxf>
      <font>
        <b val="0"/>
        <i val="0"/>
        <strike val="0"/>
        <condense val="0"/>
        <extend val="0"/>
        <outline val="0"/>
        <shadow val="0"/>
        <u val="none"/>
        <vertAlign val="baseline"/>
        <sz val="8"/>
        <color theme="1"/>
        <name val="Noto Sans"/>
        <family val="2"/>
        <scheme val="minor"/>
      </font>
      <alignment horizontal="right" vertical="bottom" textRotation="0" wrapText="0" indent="0" justifyLastLine="0" shrinkToFit="0" readingOrder="0"/>
    </dxf>
    <dxf>
      <font>
        <b val="0"/>
        <i val="0"/>
        <strike val="0"/>
        <condense val="0"/>
        <extend val="0"/>
        <outline val="0"/>
        <shadow val="0"/>
        <u val="none"/>
        <vertAlign val="baseline"/>
        <sz val="8"/>
        <color theme="1"/>
        <name val="Noto Sans"/>
        <family val="2"/>
        <scheme val="minor"/>
      </font>
      <alignment horizontal="right" vertical="bottom"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8"/>
        <color theme="1"/>
        <name val="Noto Sans"/>
        <family val="2"/>
        <scheme val="minor"/>
      </font>
      <alignment horizontal="right" vertical="bottom" textRotation="0" wrapText="0" indent="0" justifyLastLine="0" shrinkToFit="0" readingOrder="0"/>
    </dxf>
    <dxf>
      <font>
        <b val="0"/>
        <i val="0"/>
        <strike val="0"/>
        <condense val="0"/>
        <extend val="0"/>
        <outline val="0"/>
        <shadow val="0"/>
        <u val="none"/>
        <vertAlign val="baseline"/>
        <sz val="8"/>
        <color theme="1"/>
        <name val="Noto Sans"/>
        <family val="2"/>
        <scheme val="minor"/>
      </font>
      <alignment horizontal="right" vertical="bottom" textRotation="0" wrapText="0" indent="0" justifyLastLine="0" shrinkToFit="0" readingOrder="0"/>
    </dxf>
    <dxf>
      <font>
        <b val="0"/>
        <i val="0"/>
        <strike val="0"/>
        <condense val="0"/>
        <extend val="0"/>
        <outline val="0"/>
        <shadow val="0"/>
        <u val="none"/>
        <vertAlign val="baseline"/>
        <sz val="8"/>
        <color theme="1"/>
        <name val="Noto Sans"/>
        <family val="2"/>
        <scheme val="minor"/>
      </font>
      <alignment horizontal="right" vertical="bottom"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8"/>
        <color theme="1"/>
        <name val="Noto Sans"/>
        <family val="2"/>
        <scheme val="minor"/>
      </font>
      <alignment horizontal="right" vertical="bottom" textRotation="0" wrapText="0" indent="0" justifyLastLine="0" shrinkToFit="0" readingOrder="0"/>
    </dxf>
    <dxf>
      <font>
        <b val="0"/>
        <i val="0"/>
        <strike val="0"/>
        <condense val="0"/>
        <extend val="0"/>
        <outline val="0"/>
        <shadow val="0"/>
        <u val="none"/>
        <vertAlign val="baseline"/>
        <sz val="8"/>
        <color theme="1"/>
        <name val="Noto Sans"/>
        <family val="2"/>
        <scheme val="minor"/>
      </font>
      <alignment horizontal="right" vertical="bottom" textRotation="0" wrapText="0" indent="0" justifyLastLine="0" shrinkToFit="0" readingOrder="0"/>
    </dxf>
    <dxf>
      <font>
        <b val="0"/>
        <i val="0"/>
        <strike val="0"/>
        <condense val="0"/>
        <extend val="0"/>
        <outline val="0"/>
        <shadow val="0"/>
        <u val="none"/>
        <vertAlign val="baseline"/>
        <sz val="8"/>
        <color theme="1"/>
        <name val="Noto Sans"/>
        <family val="2"/>
        <scheme val="minor"/>
      </font>
      <border diagonalUp="0" diagonalDown="0" outline="0">
        <left/>
        <right style="thin">
          <color indexed="64"/>
        </right>
        <top/>
        <bottom/>
      </border>
    </dxf>
    <dxf>
      <font>
        <b val="0"/>
        <i val="0"/>
        <strike val="0"/>
        <condense val="0"/>
        <extend val="0"/>
        <outline val="0"/>
        <shadow val="0"/>
        <u val="none"/>
        <vertAlign val="baseline"/>
        <sz val="8"/>
        <color theme="1"/>
        <name val="Noto Sans"/>
        <family val="2"/>
        <scheme val="minor"/>
      </font>
    </dxf>
    <dxf>
      <font>
        <b val="0"/>
        <i val="0"/>
        <strike val="0"/>
        <condense val="0"/>
        <extend val="0"/>
        <outline val="0"/>
        <shadow val="0"/>
        <u val="none"/>
        <vertAlign val="baseline"/>
        <sz val="8"/>
        <color theme="1"/>
        <name val="Noto Sans"/>
        <family val="2"/>
        <scheme val="minor"/>
      </font>
      <alignment horizontal="general" vertical="top" textRotation="0" wrapText="1" indent="0" justifyLastLine="0" shrinkToFit="0" readingOrder="0"/>
    </dxf>
    <dxf>
      <font>
        <b val="0"/>
        <i val="0"/>
        <strike val="0"/>
        <condense val="0"/>
        <extend val="0"/>
        <outline val="0"/>
        <shadow val="0"/>
        <u val="none"/>
        <vertAlign val="baseline"/>
        <sz val="8"/>
        <color theme="1"/>
        <name val="Noto Sans"/>
        <family val="2"/>
        <scheme val="minor"/>
      </font>
    </dxf>
    <dxf>
      <font>
        <b val="0"/>
        <i val="0"/>
        <strike val="0"/>
        <condense val="0"/>
        <extend val="0"/>
        <outline val="0"/>
        <shadow val="0"/>
        <u val="none"/>
        <vertAlign val="baseline"/>
        <sz val="8"/>
        <color theme="1"/>
        <name val="Noto Sans"/>
        <family val="2"/>
        <scheme val="minor"/>
      </font>
    </dxf>
    <dxf>
      <font>
        <b val="0"/>
        <i val="0"/>
        <strike val="0"/>
        <condense val="0"/>
        <extend val="0"/>
        <outline val="0"/>
        <shadow val="0"/>
        <u val="none"/>
        <vertAlign val="baseline"/>
        <sz val="8"/>
        <color theme="1"/>
        <name val="Noto Sans"/>
        <family val="2"/>
        <scheme val="minor"/>
      </font>
    </dxf>
    <dxf>
      <font>
        <b val="0"/>
        <i val="0"/>
        <strike val="0"/>
        <condense val="0"/>
        <extend val="0"/>
        <outline val="0"/>
        <shadow val="0"/>
        <u val="none"/>
        <vertAlign val="baseline"/>
        <sz val="8"/>
        <color theme="1"/>
        <name val="Noto Sans"/>
        <family val="2"/>
        <scheme val="minor"/>
      </font>
    </dxf>
    <dxf>
      <font>
        <b val="0"/>
        <i val="0"/>
        <strike val="0"/>
        <condense val="0"/>
        <extend val="0"/>
        <outline val="0"/>
        <shadow val="0"/>
        <u val="none"/>
        <vertAlign val="baseline"/>
        <sz val="8"/>
        <color theme="1"/>
        <name val="Noto Sans"/>
        <family val="2"/>
        <scheme val="minor"/>
      </font>
    </dxf>
    <dxf>
      <font>
        <b val="0"/>
        <i val="0"/>
        <strike val="0"/>
        <condense val="0"/>
        <extend val="0"/>
        <outline val="0"/>
        <shadow val="0"/>
        <u val="none"/>
        <vertAlign val="baseline"/>
        <sz val="8"/>
        <color theme="1"/>
        <name val="Noto Sans"/>
        <family val="2"/>
        <scheme val="minor"/>
      </font>
      <border diagonalUp="0" diagonalDown="0" outline="0">
        <left/>
        <right style="thin">
          <color indexed="64"/>
        </right>
      </border>
    </dxf>
    <dxf>
      <font>
        <b val="0"/>
        <i val="0"/>
        <strike val="0"/>
        <condense val="0"/>
        <extend val="0"/>
        <outline val="0"/>
        <shadow val="0"/>
        <u val="none"/>
        <vertAlign val="baseline"/>
        <sz val="8"/>
        <color theme="1"/>
        <name val="Noto Sans"/>
        <family val="2"/>
        <scheme val="minor"/>
      </font>
    </dxf>
    <dxf>
      <font>
        <b val="0"/>
        <i val="0"/>
        <strike val="0"/>
        <condense val="0"/>
        <extend val="0"/>
        <outline val="0"/>
        <shadow val="0"/>
        <u val="none"/>
        <vertAlign val="baseline"/>
        <sz val="8"/>
        <color theme="1"/>
        <name val="Noto Sans"/>
        <family val="2"/>
        <scheme val="minor"/>
      </font>
    </dxf>
    <dxf>
      <font>
        <b val="0"/>
        <i val="0"/>
        <strike val="0"/>
        <condense val="0"/>
        <extend val="0"/>
        <outline val="0"/>
        <shadow val="0"/>
        <u val="none"/>
        <vertAlign val="baseline"/>
        <sz val="8"/>
        <color theme="1"/>
        <name val="Noto Sans"/>
        <family val="2"/>
        <scheme val="minor"/>
      </font>
    </dxf>
    <dxf>
      <font>
        <b val="0"/>
        <i val="0"/>
        <strike val="0"/>
        <condense val="0"/>
        <extend val="0"/>
        <outline val="0"/>
        <shadow val="0"/>
        <u val="none"/>
        <vertAlign val="baseline"/>
        <sz val="8"/>
        <color theme="1"/>
        <name val="Noto Sans"/>
        <family val="2"/>
        <scheme val="minor"/>
      </font>
      <border diagonalUp="0" diagonalDown="0" outline="0">
        <left style="thin">
          <color indexed="64"/>
        </left>
        <right/>
      </border>
    </dxf>
    <dxf>
      <font>
        <b val="0"/>
        <i val="0"/>
        <strike val="0"/>
        <condense val="0"/>
        <extend val="0"/>
        <outline val="0"/>
        <shadow val="0"/>
        <u val="none"/>
        <vertAlign val="baseline"/>
        <sz val="8"/>
        <color theme="1"/>
        <name val="Noto Sans"/>
        <family val="2"/>
        <scheme val="minor"/>
      </font>
      <border diagonalUp="0" diagonalDown="0" outline="0">
        <left/>
        <right style="thin">
          <color indexed="64"/>
        </right>
      </border>
    </dxf>
    <dxf>
      <font>
        <b val="0"/>
        <i val="0"/>
        <strike val="0"/>
        <condense val="0"/>
        <extend val="0"/>
        <outline val="0"/>
        <shadow val="0"/>
        <u val="none"/>
        <vertAlign val="baseline"/>
        <sz val="8"/>
        <color theme="1"/>
        <name val="Noto Sans"/>
        <family val="2"/>
        <scheme val="minor"/>
      </font>
    </dxf>
    <dxf>
      <font>
        <b val="0"/>
        <i val="0"/>
        <strike val="0"/>
        <condense val="0"/>
        <extend val="0"/>
        <outline val="0"/>
        <shadow val="0"/>
        <u val="none"/>
        <vertAlign val="baseline"/>
        <sz val="8"/>
        <color theme="1"/>
        <name val="Noto Sans"/>
        <family val="2"/>
        <scheme val="minor"/>
      </font>
    </dxf>
    <dxf>
      <font>
        <b val="0"/>
        <i val="0"/>
        <strike val="0"/>
        <condense val="0"/>
        <extend val="0"/>
        <outline val="0"/>
        <shadow val="0"/>
        <u val="none"/>
        <vertAlign val="baseline"/>
        <sz val="8"/>
        <color theme="1"/>
        <name val="Noto Sans"/>
        <family val="2"/>
        <scheme val="minor"/>
      </font>
    </dxf>
    <dxf>
      <font>
        <b val="0"/>
        <i val="0"/>
        <strike val="0"/>
        <condense val="0"/>
        <extend val="0"/>
        <outline val="0"/>
        <shadow val="0"/>
        <u val="none"/>
        <vertAlign val="baseline"/>
        <sz val="8"/>
        <color theme="1"/>
        <name val="Noto Sans"/>
        <family val="2"/>
        <scheme val="minor"/>
      </font>
      <border diagonalUp="0" diagonalDown="0" outline="0">
        <left style="thin">
          <color indexed="64"/>
        </left>
        <right/>
      </border>
    </dxf>
    <dxf>
      <font>
        <b val="0"/>
        <i val="0"/>
        <strike val="0"/>
        <condense val="0"/>
        <extend val="0"/>
        <outline val="0"/>
        <shadow val="0"/>
        <u val="none"/>
        <vertAlign val="baseline"/>
        <sz val="8"/>
        <color theme="1"/>
        <name val="Noto Sans"/>
        <family val="2"/>
        <scheme val="minor"/>
      </font>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Noto Sans"/>
        <family val="2"/>
        <scheme val="minor"/>
      </font>
    </dxf>
    <dxf>
      <border outline="0">
        <bottom style="thin">
          <color auto="1"/>
        </bottom>
      </border>
    </dxf>
    <dxf>
      <font>
        <b val="0"/>
        <i val="0"/>
        <strike val="0"/>
        <condense val="0"/>
        <extend val="0"/>
        <outline val="0"/>
        <shadow val="0"/>
        <u val="none"/>
        <vertAlign val="baseline"/>
        <sz val="8"/>
        <color theme="1"/>
        <name val="Noto Sans"/>
        <family val="2"/>
        <scheme val="minor"/>
      </font>
      <alignment horizontal="left" vertical="top" textRotation="0" wrapText="1" indent="0" justifyLastLine="0" shrinkToFit="0" readingOrder="0"/>
    </dxf>
    <dxf>
      <font>
        <b val="0"/>
        <i val="0"/>
        <strike val="0"/>
        <condense val="0"/>
        <extend val="0"/>
        <outline val="0"/>
        <shadow val="0"/>
        <u val="none"/>
        <vertAlign val="baseline"/>
        <sz val="8"/>
        <color theme="1"/>
        <name val="Noto Sans"/>
        <family val="2"/>
        <scheme val="minor"/>
      </font>
    </dxf>
    <dxf>
      <font>
        <b val="0"/>
        <i val="0"/>
        <strike val="0"/>
        <condense val="0"/>
        <extend val="0"/>
        <outline val="0"/>
        <shadow val="0"/>
        <u val="none"/>
        <vertAlign val="baseline"/>
        <sz val="8"/>
        <color theme="1"/>
        <name val="Noto Sans"/>
        <family val="2"/>
        <scheme val="minor"/>
      </font>
    </dxf>
    <dxf>
      <font>
        <b val="0"/>
        <i val="0"/>
        <strike val="0"/>
        <condense val="0"/>
        <extend val="0"/>
        <outline val="0"/>
        <shadow val="0"/>
        <u val="none"/>
        <vertAlign val="baseline"/>
        <sz val="8"/>
        <color theme="1"/>
        <name val="Noto Sans"/>
        <family val="2"/>
        <scheme val="minor"/>
      </font>
    </dxf>
    <dxf>
      <font>
        <b val="0"/>
        <i val="0"/>
        <strike val="0"/>
        <condense val="0"/>
        <extend val="0"/>
        <outline val="0"/>
        <shadow val="0"/>
        <u val="none"/>
        <vertAlign val="baseline"/>
        <sz val="8"/>
        <color theme="1"/>
        <name val="Noto Sans"/>
        <family val="2"/>
        <scheme val="minor"/>
      </font>
    </dxf>
    <dxf>
      <font>
        <b val="0"/>
        <i val="0"/>
        <strike val="0"/>
        <condense val="0"/>
        <extend val="0"/>
        <outline val="0"/>
        <shadow val="0"/>
        <u val="none"/>
        <vertAlign val="baseline"/>
        <sz val="8"/>
        <color theme="1"/>
        <name val="Noto Sans"/>
        <family val="2"/>
        <scheme val="minor"/>
      </font>
    </dxf>
    <dxf>
      <font>
        <b val="0"/>
        <i val="0"/>
        <strike val="0"/>
        <condense val="0"/>
        <extend val="0"/>
        <outline val="0"/>
        <shadow val="0"/>
        <u val="none"/>
        <vertAlign val="baseline"/>
        <sz val="8"/>
        <color theme="1"/>
        <name val="Noto Sans"/>
        <family val="2"/>
        <scheme val="minor"/>
      </font>
      <border diagonalUp="0" diagonalDown="0" outline="0">
        <left/>
        <right style="thin">
          <color indexed="64"/>
        </right>
        <top/>
        <bottom/>
      </border>
    </dxf>
    <dxf>
      <font>
        <b val="0"/>
        <i val="0"/>
        <strike val="0"/>
        <condense val="0"/>
        <extend val="0"/>
        <outline val="0"/>
        <shadow val="0"/>
        <u val="none"/>
        <vertAlign val="baseline"/>
        <sz val="8"/>
        <color theme="1"/>
        <name val="Noto Sans"/>
        <family val="2"/>
        <scheme val="minor"/>
      </font>
    </dxf>
    <dxf>
      <font>
        <b val="0"/>
        <i val="0"/>
        <strike val="0"/>
        <condense val="0"/>
        <extend val="0"/>
        <outline val="0"/>
        <shadow val="0"/>
        <u val="none"/>
        <vertAlign val="baseline"/>
        <sz val="8"/>
        <color theme="1"/>
        <name val="Noto Sans"/>
        <family val="2"/>
        <scheme val="minor"/>
      </font>
    </dxf>
    <dxf>
      <font>
        <b val="0"/>
        <i val="0"/>
        <strike val="0"/>
        <condense val="0"/>
        <extend val="0"/>
        <outline val="0"/>
        <shadow val="0"/>
        <u val="none"/>
        <vertAlign val="baseline"/>
        <sz val="8"/>
        <color theme="1"/>
        <name val="Noto Sans"/>
        <family val="2"/>
        <scheme val="minor"/>
      </font>
    </dxf>
    <dxf>
      <font>
        <b val="0"/>
        <i val="0"/>
        <strike val="0"/>
        <condense val="0"/>
        <extend val="0"/>
        <outline val="0"/>
        <shadow val="0"/>
        <u val="none"/>
        <vertAlign val="baseline"/>
        <sz val="8"/>
        <color theme="1"/>
        <name val="Noto Sans"/>
        <family val="2"/>
        <scheme val="minor"/>
      </font>
      <border diagonalUp="0" diagonalDown="0" outline="0">
        <left style="thin">
          <color indexed="64"/>
        </left>
        <right/>
        <top/>
        <bottom/>
      </border>
    </dxf>
    <dxf>
      <font>
        <b val="0"/>
        <i val="0"/>
        <strike val="0"/>
        <condense val="0"/>
        <extend val="0"/>
        <outline val="0"/>
        <shadow val="0"/>
        <u val="none"/>
        <vertAlign val="baseline"/>
        <sz val="8"/>
        <color theme="1"/>
        <name val="Noto Sans"/>
        <family val="2"/>
        <scheme val="minor"/>
      </font>
      <border diagonalUp="0" diagonalDown="0" outline="0">
        <left/>
        <right style="thin">
          <color indexed="64"/>
        </right>
        <top/>
        <bottom/>
      </border>
    </dxf>
    <dxf>
      <font>
        <b val="0"/>
        <i val="0"/>
        <strike val="0"/>
        <condense val="0"/>
        <extend val="0"/>
        <outline val="0"/>
        <shadow val="0"/>
        <u val="none"/>
        <vertAlign val="baseline"/>
        <sz val="8"/>
        <color theme="1"/>
        <name val="Noto Sans"/>
        <family val="2"/>
        <scheme val="minor"/>
      </font>
    </dxf>
    <dxf>
      <font>
        <b val="0"/>
        <i val="0"/>
        <strike val="0"/>
        <condense val="0"/>
        <extend val="0"/>
        <outline val="0"/>
        <shadow val="0"/>
        <u val="none"/>
        <vertAlign val="baseline"/>
        <sz val="8"/>
        <color theme="1"/>
        <name val="Noto Sans"/>
        <family val="2"/>
        <scheme val="minor"/>
      </font>
    </dxf>
    <dxf>
      <font>
        <b val="0"/>
        <i val="0"/>
        <strike val="0"/>
        <condense val="0"/>
        <extend val="0"/>
        <outline val="0"/>
        <shadow val="0"/>
        <u val="none"/>
        <vertAlign val="baseline"/>
        <sz val="8"/>
        <color theme="1"/>
        <name val="Noto Sans"/>
        <family val="2"/>
        <scheme val="minor"/>
      </font>
    </dxf>
    <dxf>
      <font>
        <b val="0"/>
        <i val="0"/>
        <strike val="0"/>
        <condense val="0"/>
        <extend val="0"/>
        <outline val="0"/>
        <shadow val="0"/>
        <u val="none"/>
        <vertAlign val="baseline"/>
        <sz val="8"/>
        <color theme="1"/>
        <name val="Noto Sans"/>
        <family val="2"/>
        <scheme val="minor"/>
      </font>
      <border diagonalUp="0" diagonalDown="0" outline="0">
        <left style="thin">
          <color indexed="64"/>
        </left>
        <right/>
        <top/>
        <bottom/>
      </border>
    </dxf>
    <dxf>
      <font>
        <b val="0"/>
        <i val="0"/>
        <strike val="0"/>
        <condense val="0"/>
        <extend val="0"/>
        <outline val="0"/>
        <shadow val="0"/>
        <u val="none"/>
        <vertAlign val="baseline"/>
        <sz val="8"/>
        <color theme="1"/>
        <name val="Noto Sans"/>
        <family val="2"/>
        <scheme val="minor"/>
      </font>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Noto Sans"/>
        <family val="2"/>
        <scheme val="minor"/>
      </font>
    </dxf>
    <dxf>
      <font>
        <b val="0"/>
        <i val="0"/>
        <strike val="0"/>
        <condense val="0"/>
        <extend val="0"/>
        <outline val="0"/>
        <shadow val="0"/>
        <u val="none"/>
        <vertAlign val="baseline"/>
        <sz val="8"/>
        <color theme="1"/>
        <name val="Noto Sans"/>
        <family val="2"/>
        <scheme val="minor"/>
      </font>
      <alignment horizontal="left" vertical="top" textRotation="0" wrapText="1" indent="0" justifyLastLine="0" shrinkToFit="0" readingOrder="0"/>
    </dxf>
    <dxf>
      <font>
        <b val="0"/>
        <i val="0"/>
        <strike val="0"/>
        <condense val="0"/>
        <extend val="0"/>
        <outline val="0"/>
        <shadow val="0"/>
        <u val="none"/>
        <vertAlign val="baseline"/>
        <sz val="8"/>
        <color theme="1"/>
        <name val="Noto Sans"/>
        <family val="2"/>
        <scheme val="minor"/>
      </font>
      <numFmt numFmtId="166" formatCode="0.0"/>
      <border diagonalUp="0" diagonalDown="0" outline="0">
        <left style="thin">
          <color rgb="FF857363"/>
        </left>
        <right/>
        <top/>
        <bottom/>
      </border>
    </dxf>
    <dxf>
      <font>
        <b val="0"/>
        <i val="0"/>
        <strike val="0"/>
        <condense val="0"/>
        <extend val="0"/>
        <outline val="0"/>
        <shadow val="0"/>
        <u val="none"/>
        <vertAlign val="baseline"/>
        <sz val="8"/>
        <color theme="1"/>
        <name val="Noto Sans"/>
        <family val="2"/>
        <scheme val="minor"/>
      </font>
      <numFmt numFmtId="166" formatCode="0.0"/>
      <border diagonalUp="0" diagonalDown="0" outline="0">
        <left style="thin">
          <color rgb="FF857363"/>
        </left>
        <right/>
        <top/>
        <bottom/>
      </border>
    </dxf>
    <dxf>
      <font>
        <b val="0"/>
        <i val="0"/>
        <strike val="0"/>
        <condense val="0"/>
        <extend val="0"/>
        <outline val="0"/>
        <shadow val="0"/>
        <u val="none"/>
        <vertAlign val="baseline"/>
        <sz val="8"/>
        <color theme="1"/>
        <name val="Noto Sans"/>
        <family val="2"/>
        <scheme val="minor"/>
      </font>
      <numFmt numFmtId="166" formatCode="0.0"/>
      <border diagonalUp="0" diagonalDown="0" outline="0">
        <left style="thin">
          <color rgb="FF857363"/>
        </left>
        <right/>
        <top/>
        <bottom/>
      </border>
    </dxf>
    <dxf>
      <font>
        <b val="0"/>
        <i val="0"/>
        <strike val="0"/>
        <condense val="0"/>
        <extend val="0"/>
        <outline val="0"/>
        <shadow val="0"/>
        <u val="none"/>
        <vertAlign val="baseline"/>
        <sz val="8"/>
        <color theme="1"/>
        <name val="Noto Sans"/>
        <family val="2"/>
        <scheme val="minor"/>
      </font>
      <numFmt numFmtId="166" formatCode="0.0"/>
      <border diagonalUp="0" diagonalDown="0" outline="0">
        <left style="thin">
          <color rgb="FF857363"/>
        </left>
        <right/>
        <top/>
        <bottom/>
      </border>
    </dxf>
    <dxf>
      <font>
        <b val="0"/>
        <i val="0"/>
        <strike val="0"/>
        <condense val="0"/>
        <extend val="0"/>
        <outline val="0"/>
        <shadow val="0"/>
        <u val="none"/>
        <vertAlign val="baseline"/>
        <sz val="8"/>
        <color theme="1"/>
        <name val="Noto Sans"/>
        <family val="2"/>
        <scheme val="minor"/>
      </font>
      <numFmt numFmtId="166" formatCode="0.0"/>
      <border diagonalUp="0" diagonalDown="0" outline="0">
        <left style="thin">
          <color rgb="FF857363"/>
        </left>
        <right/>
        <top/>
        <bottom/>
      </border>
    </dxf>
    <dxf>
      <font>
        <b val="0"/>
        <i val="0"/>
        <strike val="0"/>
        <condense val="0"/>
        <extend val="0"/>
        <outline val="0"/>
        <shadow val="0"/>
        <u val="none"/>
        <vertAlign val="baseline"/>
        <sz val="8"/>
        <color rgb="FF000000"/>
        <name val="Noto Sans"/>
        <family val="2"/>
        <scheme val="minor"/>
      </font>
      <numFmt numFmtId="3" formatCode="#,##0"/>
      <alignment horizontal="right" vertical="bottom" textRotation="0" wrapText="1" indent="0" justifyLastLine="0" shrinkToFit="0" readingOrder="0"/>
    </dxf>
    <dxf>
      <font>
        <b val="0"/>
        <i val="0"/>
        <strike val="0"/>
        <condense val="0"/>
        <extend val="0"/>
        <outline val="0"/>
        <shadow val="0"/>
        <u val="none"/>
        <vertAlign val="baseline"/>
        <sz val="8"/>
        <color rgb="FF000000"/>
        <name val="Noto Sans"/>
        <family val="2"/>
        <scheme val="minor"/>
      </font>
      <alignment horizontal="left" vertical="center" textRotation="0" wrapText="1" indent="0" justifyLastLine="0" shrinkToFit="0" readingOrder="0"/>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Noto Sans"/>
        <family val="2"/>
        <scheme val="minor"/>
      </font>
    </dxf>
    <dxf>
      <font>
        <strike val="0"/>
        <outline val="0"/>
        <shadow val="0"/>
        <u val="none"/>
        <vertAlign val="baseline"/>
        <name val="Noto Sans"/>
        <family val="2"/>
        <scheme val="minor"/>
      </font>
      <alignment horizontal="general" vertical="top" textRotation="0" wrapText="1" indent="0" justifyLastLine="0" shrinkToFit="0" readingOrder="0"/>
    </dxf>
    <dxf>
      <font>
        <b val="0"/>
        <i val="0"/>
        <strike val="0"/>
        <condense val="0"/>
        <extend val="0"/>
        <outline val="0"/>
        <shadow val="0"/>
        <u val="none"/>
        <vertAlign val="baseline"/>
        <sz val="8"/>
        <color theme="1"/>
        <name val="Noto Sans"/>
        <family val="2"/>
        <scheme val="minor"/>
      </font>
      <numFmt numFmtId="166" formatCode="0.0"/>
      <border diagonalUp="0" diagonalDown="0" outline="0">
        <left style="thin">
          <color rgb="FF857363"/>
        </left>
        <right/>
        <top/>
        <bottom/>
      </border>
    </dxf>
    <dxf>
      <font>
        <b val="0"/>
        <i val="0"/>
        <strike val="0"/>
        <condense val="0"/>
        <extend val="0"/>
        <outline val="0"/>
        <shadow val="0"/>
        <u val="none"/>
        <vertAlign val="baseline"/>
        <sz val="8"/>
        <color theme="1"/>
        <name val="Noto Sans"/>
        <family val="2"/>
        <scheme val="minor"/>
      </font>
      <numFmt numFmtId="166" formatCode="0.0"/>
      <border diagonalUp="0" diagonalDown="0" outline="0">
        <left style="thin">
          <color rgb="FF857363"/>
        </left>
        <right/>
        <top/>
        <bottom/>
      </border>
    </dxf>
    <dxf>
      <font>
        <b val="0"/>
        <i val="0"/>
        <strike val="0"/>
        <condense val="0"/>
        <extend val="0"/>
        <outline val="0"/>
        <shadow val="0"/>
        <u val="none"/>
        <vertAlign val="baseline"/>
        <sz val="8"/>
        <color theme="1"/>
        <name val="Noto Sans"/>
        <family val="2"/>
        <scheme val="minor"/>
      </font>
      <numFmt numFmtId="166" formatCode="0.0"/>
      <border diagonalUp="0" diagonalDown="0" outline="0">
        <left style="thin">
          <color rgb="FF857363"/>
        </left>
        <right/>
        <top/>
        <bottom/>
      </border>
    </dxf>
    <dxf>
      <font>
        <b val="0"/>
        <i val="0"/>
        <strike val="0"/>
        <condense val="0"/>
        <extend val="0"/>
        <outline val="0"/>
        <shadow val="0"/>
        <u val="none"/>
        <vertAlign val="baseline"/>
        <sz val="8"/>
        <color theme="1"/>
        <name val="Noto Sans"/>
        <family val="2"/>
        <scheme val="minor"/>
      </font>
      <numFmt numFmtId="166" formatCode="0.0"/>
      <border diagonalUp="0" diagonalDown="0" outline="0">
        <left style="thin">
          <color rgb="FF857363"/>
        </left>
        <right/>
        <top/>
        <bottom/>
      </border>
    </dxf>
    <dxf>
      <font>
        <b val="0"/>
        <i val="0"/>
        <strike val="0"/>
        <condense val="0"/>
        <extend val="0"/>
        <outline val="0"/>
        <shadow val="0"/>
        <u val="none"/>
        <vertAlign val="baseline"/>
        <sz val="8"/>
        <color theme="1"/>
        <name val="Noto Sans"/>
        <family val="2"/>
        <scheme val="minor"/>
      </font>
      <numFmt numFmtId="166" formatCode="0.0"/>
      <border diagonalUp="0" diagonalDown="0" outline="0">
        <left style="thin">
          <color rgb="FF857363"/>
        </left>
        <right/>
        <top/>
        <bottom/>
      </border>
    </dxf>
    <dxf>
      <font>
        <b val="0"/>
        <i val="0"/>
        <strike val="0"/>
        <condense val="0"/>
        <extend val="0"/>
        <outline val="0"/>
        <shadow val="0"/>
        <u val="none"/>
        <vertAlign val="baseline"/>
        <sz val="8"/>
        <color rgb="FF000000"/>
        <name val="Noto Sans"/>
        <family val="2"/>
        <scheme val="minor"/>
      </font>
      <numFmt numFmtId="3" formatCode="#,##0"/>
      <alignment horizontal="right" vertical="bottom" textRotation="0" wrapText="1" indent="0" justifyLastLine="0" shrinkToFit="0" readingOrder="0"/>
    </dxf>
    <dxf>
      <font>
        <b val="0"/>
        <i val="0"/>
        <strike val="0"/>
        <condense val="0"/>
        <extend val="0"/>
        <outline val="0"/>
        <shadow val="0"/>
        <u val="none"/>
        <vertAlign val="baseline"/>
        <sz val="8"/>
        <color rgb="FF000000"/>
        <name val="Noto Sans"/>
        <family val="2"/>
        <scheme val="minor"/>
      </font>
      <alignment horizontal="left" vertical="center" textRotation="0" wrapText="1" indent="0" justifyLastLine="0" shrinkToFit="0" readingOrder="0"/>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Noto Sans"/>
        <family val="2"/>
        <scheme val="minor"/>
      </font>
    </dxf>
    <dxf>
      <font>
        <strike val="0"/>
        <outline val="0"/>
        <shadow val="0"/>
        <u val="none"/>
        <vertAlign val="baseline"/>
        <name val="Noto Sans"/>
        <family val="2"/>
        <scheme val="minor"/>
      </font>
      <alignment horizontal="general" vertical="top" textRotation="0" wrapText="1" indent="0" justifyLastLine="0" shrinkToFit="0" readingOrder="0"/>
    </dxf>
    <dxf>
      <font>
        <b val="0"/>
        <i val="0"/>
        <strike val="0"/>
        <condense val="0"/>
        <extend val="0"/>
        <outline val="0"/>
        <shadow val="0"/>
        <u val="none"/>
        <vertAlign val="baseline"/>
        <sz val="8"/>
        <color theme="1"/>
        <name val="Noto Sans"/>
        <family val="2"/>
        <scheme val="minor"/>
      </font>
      <numFmt numFmtId="166" formatCode="0.0"/>
      <border diagonalUp="0" diagonalDown="0" outline="0">
        <left style="thin">
          <color rgb="FF857363"/>
        </left>
        <right/>
        <top/>
        <bottom/>
      </border>
    </dxf>
    <dxf>
      <font>
        <b val="0"/>
        <i val="0"/>
        <strike val="0"/>
        <condense val="0"/>
        <extend val="0"/>
        <outline val="0"/>
        <shadow val="0"/>
        <u val="none"/>
        <vertAlign val="baseline"/>
        <sz val="8"/>
        <color theme="1"/>
        <name val="Noto Sans"/>
        <family val="2"/>
        <scheme val="minor"/>
      </font>
      <numFmt numFmtId="166" formatCode="0.0"/>
      <border diagonalUp="0" diagonalDown="0" outline="0">
        <left style="thin">
          <color rgb="FF857363"/>
        </left>
        <right/>
        <top/>
        <bottom/>
      </border>
    </dxf>
    <dxf>
      <font>
        <b val="0"/>
        <i val="0"/>
        <strike val="0"/>
        <condense val="0"/>
        <extend val="0"/>
        <outline val="0"/>
        <shadow val="0"/>
        <u val="none"/>
        <vertAlign val="baseline"/>
        <sz val="8"/>
        <color theme="1"/>
        <name val="Noto Sans"/>
        <family val="2"/>
        <scheme val="minor"/>
      </font>
      <numFmt numFmtId="166" formatCode="0.0"/>
      <border diagonalUp="0" diagonalDown="0" outline="0">
        <left style="thin">
          <color rgb="FF857363"/>
        </left>
        <right/>
        <top/>
        <bottom/>
      </border>
    </dxf>
    <dxf>
      <font>
        <b val="0"/>
        <i val="0"/>
        <strike val="0"/>
        <condense val="0"/>
        <extend val="0"/>
        <outline val="0"/>
        <shadow val="0"/>
        <u val="none"/>
        <vertAlign val="baseline"/>
        <sz val="8"/>
        <color theme="1"/>
        <name val="Noto Sans"/>
        <family val="2"/>
        <scheme val="minor"/>
      </font>
      <numFmt numFmtId="166" formatCode="0.0"/>
      <border diagonalUp="0" diagonalDown="0" outline="0">
        <left style="thin">
          <color rgb="FF857363"/>
        </left>
        <right/>
        <top/>
        <bottom/>
      </border>
    </dxf>
    <dxf>
      <font>
        <b val="0"/>
        <i val="0"/>
        <strike val="0"/>
        <condense val="0"/>
        <extend val="0"/>
        <outline val="0"/>
        <shadow val="0"/>
        <u val="none"/>
        <vertAlign val="baseline"/>
        <sz val="8"/>
        <color theme="1"/>
        <name val="Noto Sans"/>
        <family val="2"/>
        <scheme val="minor"/>
      </font>
      <numFmt numFmtId="166" formatCode="0.0"/>
      <border diagonalUp="0" diagonalDown="0" outline="0">
        <left style="thin">
          <color rgb="FF857363"/>
        </left>
        <right/>
        <top/>
        <bottom/>
      </border>
    </dxf>
    <dxf>
      <font>
        <b val="0"/>
        <i val="0"/>
        <strike val="0"/>
        <condense val="0"/>
        <extend val="0"/>
        <outline val="0"/>
        <shadow val="0"/>
        <u val="none"/>
        <vertAlign val="baseline"/>
        <sz val="8"/>
        <color rgb="FF000000"/>
        <name val="Noto Sans"/>
        <family val="2"/>
        <scheme val="minor"/>
      </font>
      <numFmt numFmtId="3" formatCode="#,##0"/>
      <alignment horizontal="right" vertical="bottom" textRotation="0" wrapText="1" indent="0" justifyLastLine="0" shrinkToFit="0" readingOrder="0"/>
    </dxf>
    <dxf>
      <font>
        <b val="0"/>
        <i val="0"/>
        <strike val="0"/>
        <condense val="0"/>
        <extend val="0"/>
        <outline val="0"/>
        <shadow val="0"/>
        <u val="none"/>
        <vertAlign val="baseline"/>
        <sz val="8"/>
        <color rgb="FF000000"/>
        <name val="Noto Sans"/>
        <family val="2"/>
        <scheme val="minor"/>
      </font>
      <alignment horizontal="left" vertical="center" textRotation="0" wrapText="1" indent="0" justifyLastLine="0" shrinkToFit="0" readingOrder="0"/>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Noto Sans"/>
        <family val="2"/>
        <scheme val="minor"/>
      </font>
    </dxf>
    <dxf>
      <font>
        <strike val="0"/>
        <outline val="0"/>
        <shadow val="0"/>
        <u val="none"/>
        <vertAlign val="baseline"/>
        <name val="Noto Sans"/>
        <family val="2"/>
        <scheme val="minor"/>
      </font>
      <alignment horizontal="general" vertical="top" textRotation="0" wrapText="1" indent="0" justifyLastLine="0" shrinkToFit="0" readingOrder="0"/>
    </dxf>
    <dxf>
      <font>
        <b val="0"/>
        <i val="0"/>
        <strike val="0"/>
        <condense val="0"/>
        <extend val="0"/>
        <outline val="0"/>
        <shadow val="0"/>
        <u val="none"/>
        <vertAlign val="baseline"/>
        <sz val="8"/>
        <color theme="1"/>
        <name val="Noto Sans"/>
        <family val="2"/>
        <scheme val="minor"/>
      </font>
      <numFmt numFmtId="166" formatCode="0.0"/>
      <border diagonalUp="0" diagonalDown="0" outline="0">
        <left style="thin">
          <color rgb="FF857363"/>
        </left>
        <right/>
        <top/>
        <bottom/>
      </border>
    </dxf>
    <dxf>
      <font>
        <b val="0"/>
        <i val="0"/>
        <strike val="0"/>
        <condense val="0"/>
        <extend val="0"/>
        <outline val="0"/>
        <shadow val="0"/>
        <u val="none"/>
        <vertAlign val="baseline"/>
        <sz val="8"/>
        <color theme="1"/>
        <name val="Noto Sans"/>
        <family val="2"/>
        <scheme val="minor"/>
      </font>
      <numFmt numFmtId="166" formatCode="0.0"/>
      <border diagonalUp="0" diagonalDown="0" outline="0">
        <left style="thin">
          <color rgb="FF857363"/>
        </left>
        <right/>
        <top/>
        <bottom/>
      </border>
    </dxf>
    <dxf>
      <font>
        <b val="0"/>
        <i val="0"/>
        <strike val="0"/>
        <condense val="0"/>
        <extend val="0"/>
        <outline val="0"/>
        <shadow val="0"/>
        <u val="none"/>
        <vertAlign val="baseline"/>
        <sz val="8"/>
        <color theme="1"/>
        <name val="Noto Sans"/>
        <family val="2"/>
        <scheme val="minor"/>
      </font>
      <numFmt numFmtId="166" formatCode="0.0"/>
      <border diagonalUp="0" diagonalDown="0" outline="0">
        <left style="thin">
          <color rgb="FF857363"/>
        </left>
        <right/>
        <top/>
        <bottom/>
      </border>
    </dxf>
    <dxf>
      <font>
        <b val="0"/>
        <i val="0"/>
        <strike val="0"/>
        <condense val="0"/>
        <extend val="0"/>
        <outline val="0"/>
        <shadow val="0"/>
        <u val="none"/>
        <vertAlign val="baseline"/>
        <sz val="8"/>
        <color theme="1"/>
        <name val="Noto Sans"/>
        <family val="2"/>
        <scheme val="minor"/>
      </font>
      <numFmt numFmtId="166" formatCode="0.0"/>
      <border diagonalUp="0" diagonalDown="0" outline="0">
        <left style="thin">
          <color rgb="FF857363"/>
        </left>
        <right/>
        <top/>
        <bottom/>
      </border>
    </dxf>
    <dxf>
      <font>
        <b val="0"/>
        <i val="0"/>
        <strike val="0"/>
        <condense val="0"/>
        <extend val="0"/>
        <outline val="0"/>
        <shadow val="0"/>
        <u val="none"/>
        <vertAlign val="baseline"/>
        <sz val="8"/>
        <color theme="1"/>
        <name val="Noto Sans"/>
        <family val="2"/>
        <scheme val="minor"/>
      </font>
      <numFmt numFmtId="166" formatCode="0.0"/>
      <border diagonalUp="0" diagonalDown="0" outline="0">
        <left style="thin">
          <color rgb="FF857363"/>
        </left>
        <right/>
        <top/>
        <bottom/>
      </border>
    </dxf>
    <dxf>
      <font>
        <b val="0"/>
        <i val="0"/>
        <strike val="0"/>
        <condense val="0"/>
        <extend val="0"/>
        <outline val="0"/>
        <shadow val="0"/>
        <u val="none"/>
        <vertAlign val="baseline"/>
        <sz val="8"/>
        <color rgb="FF000000"/>
        <name val="Noto Sans"/>
        <family val="2"/>
        <scheme val="minor"/>
      </font>
      <numFmt numFmtId="3" formatCode="#,##0"/>
      <alignment horizontal="right" vertical="bottom" textRotation="0" wrapText="1" indent="0" justifyLastLine="0" shrinkToFit="0" readingOrder="0"/>
    </dxf>
    <dxf>
      <font>
        <b val="0"/>
        <i val="0"/>
        <strike val="0"/>
        <condense val="0"/>
        <extend val="0"/>
        <outline val="0"/>
        <shadow val="0"/>
        <u val="none"/>
        <vertAlign val="baseline"/>
        <sz val="8"/>
        <color rgb="FF000000"/>
        <name val="Noto Sans"/>
        <family val="2"/>
        <scheme val="minor"/>
      </font>
      <alignment horizontal="left" vertical="center" textRotation="0" wrapText="1" indent="0" justifyLastLine="0" shrinkToFit="0" readingOrder="0"/>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Noto Sans"/>
        <family val="2"/>
        <scheme val="minor"/>
      </font>
    </dxf>
    <dxf>
      <font>
        <strike val="0"/>
        <outline val="0"/>
        <shadow val="0"/>
        <u val="none"/>
        <vertAlign val="baseline"/>
        <name val="Noto Sans"/>
        <family val="2"/>
        <scheme val="minor"/>
      </font>
      <alignment horizontal="general" vertical="top" textRotation="0" wrapText="1" indent="0" justifyLastLine="0" shrinkToFit="0" readingOrder="0"/>
    </dxf>
    <dxf>
      <font>
        <b val="0"/>
        <i val="0"/>
        <strike val="0"/>
        <condense val="0"/>
        <extend val="0"/>
        <outline val="0"/>
        <shadow val="0"/>
        <u val="none"/>
        <vertAlign val="baseline"/>
        <sz val="8"/>
        <color theme="1"/>
        <name val="Noto Sans"/>
        <family val="2"/>
        <scheme val="minor"/>
      </font>
      <border diagonalUp="0" diagonalDown="0" outline="0">
        <left/>
        <right style="thin">
          <color indexed="64"/>
        </right>
        <top/>
        <bottom/>
      </border>
    </dxf>
    <dxf>
      <font>
        <b val="0"/>
        <i val="0"/>
        <strike val="0"/>
        <condense val="0"/>
        <extend val="0"/>
        <outline val="0"/>
        <shadow val="0"/>
        <u val="none"/>
        <vertAlign val="baseline"/>
        <sz val="8"/>
        <color theme="1"/>
        <name val="Noto Sans"/>
        <family val="2"/>
        <scheme val="minor"/>
      </font>
    </dxf>
    <dxf>
      <font>
        <b val="0"/>
        <i val="0"/>
        <strike val="0"/>
        <condense val="0"/>
        <extend val="0"/>
        <outline val="0"/>
        <shadow val="0"/>
        <u val="none"/>
        <vertAlign val="baseline"/>
        <sz val="8"/>
        <color theme="1"/>
        <name val="Noto Sans"/>
        <family val="2"/>
        <scheme val="minor"/>
      </font>
    </dxf>
    <dxf>
      <font>
        <b val="0"/>
        <i val="0"/>
        <strike val="0"/>
        <condense val="0"/>
        <extend val="0"/>
        <outline val="0"/>
        <shadow val="0"/>
        <u val="none"/>
        <vertAlign val="baseline"/>
        <sz val="8"/>
        <color theme="1"/>
        <name val="Noto Sans"/>
        <family val="2"/>
        <scheme val="minor"/>
      </font>
    </dxf>
    <dxf>
      <font>
        <b val="0"/>
        <i val="0"/>
        <strike val="0"/>
        <condense val="0"/>
        <extend val="0"/>
        <outline val="0"/>
        <shadow val="0"/>
        <u val="none"/>
        <vertAlign val="baseline"/>
        <sz val="8"/>
        <color theme="1"/>
        <name val="Noto Sans"/>
        <family val="2"/>
        <scheme val="minor"/>
      </font>
    </dxf>
    <dxf>
      <font>
        <b val="0"/>
        <i val="0"/>
        <strike val="0"/>
        <condense val="0"/>
        <extend val="0"/>
        <outline val="0"/>
        <shadow val="0"/>
        <u val="none"/>
        <vertAlign val="baseline"/>
        <sz val="8"/>
        <color theme="1"/>
        <name val="Noto Sans"/>
        <family val="2"/>
        <scheme val="minor"/>
      </font>
    </dxf>
    <dxf>
      <font>
        <b val="0"/>
        <i val="0"/>
        <strike val="0"/>
        <condense val="0"/>
        <extend val="0"/>
        <outline val="0"/>
        <shadow val="0"/>
        <u val="none"/>
        <vertAlign val="baseline"/>
        <sz val="8"/>
        <color theme="1"/>
        <name val="Noto Sans"/>
        <family val="2"/>
        <scheme val="minor"/>
      </font>
    </dxf>
    <dxf>
      <font>
        <b val="0"/>
        <i val="0"/>
        <strike val="0"/>
        <condense val="0"/>
        <extend val="0"/>
        <outline val="0"/>
        <shadow val="0"/>
        <u val="none"/>
        <vertAlign val="baseline"/>
        <sz val="8"/>
        <color theme="1"/>
        <name val="Noto Sans"/>
        <family val="2"/>
        <scheme val="minor"/>
      </font>
    </dxf>
    <dxf>
      <font>
        <b val="0"/>
        <i val="0"/>
        <strike val="0"/>
        <condense val="0"/>
        <extend val="0"/>
        <outline val="0"/>
        <shadow val="0"/>
        <u val="none"/>
        <vertAlign val="baseline"/>
        <sz val="8"/>
        <color theme="1"/>
        <name val="Noto Sans"/>
        <family val="2"/>
        <scheme val="minor"/>
      </font>
    </dxf>
    <dxf>
      <font>
        <b val="0"/>
        <i val="0"/>
        <strike val="0"/>
        <condense val="0"/>
        <extend val="0"/>
        <outline val="0"/>
        <shadow val="0"/>
        <u val="none"/>
        <vertAlign val="baseline"/>
        <sz val="8"/>
        <color theme="1"/>
        <name val="Noto Sans"/>
        <family val="2"/>
        <scheme val="minor"/>
      </font>
    </dxf>
    <dxf>
      <font>
        <b val="0"/>
        <i val="0"/>
        <strike val="0"/>
        <condense val="0"/>
        <extend val="0"/>
        <outline val="0"/>
        <shadow val="0"/>
        <u val="none"/>
        <vertAlign val="baseline"/>
        <sz val="8"/>
        <color theme="1"/>
        <name val="Noto Sans"/>
        <family val="2"/>
        <scheme val="minor"/>
      </font>
    </dxf>
    <dxf>
      <font>
        <b val="0"/>
        <i val="0"/>
        <strike val="0"/>
        <condense val="0"/>
        <extend val="0"/>
        <outline val="0"/>
        <shadow val="0"/>
        <u val="none"/>
        <vertAlign val="baseline"/>
        <sz val="8"/>
        <color theme="1"/>
        <name val="Noto Sans"/>
        <family val="2"/>
        <scheme val="minor"/>
      </font>
    </dxf>
    <dxf>
      <font>
        <b val="0"/>
        <i val="0"/>
        <strike val="0"/>
        <condense val="0"/>
        <extend val="0"/>
        <outline val="0"/>
        <shadow val="0"/>
        <u val="none"/>
        <vertAlign val="baseline"/>
        <sz val="8"/>
        <color theme="1"/>
        <name val="Noto Sans"/>
        <family val="2"/>
        <scheme val="minor"/>
      </font>
    </dxf>
    <dxf>
      <font>
        <b val="0"/>
        <i val="0"/>
        <strike val="0"/>
        <condense val="0"/>
        <extend val="0"/>
        <outline val="0"/>
        <shadow val="0"/>
        <u val="none"/>
        <vertAlign val="baseline"/>
        <sz val="8"/>
        <color theme="1"/>
        <name val="Noto Sans"/>
        <family val="2"/>
        <scheme val="minor"/>
      </font>
    </dxf>
    <dxf>
      <font>
        <b val="0"/>
        <i val="0"/>
        <strike val="0"/>
        <condense val="0"/>
        <extend val="0"/>
        <outline val="0"/>
        <shadow val="0"/>
        <u val="none"/>
        <vertAlign val="baseline"/>
        <sz val="8"/>
        <color theme="1"/>
        <name val="Noto Sans"/>
        <family val="2"/>
        <scheme val="minor"/>
      </font>
    </dxf>
    <dxf>
      <font>
        <b val="0"/>
        <i val="0"/>
        <strike val="0"/>
        <condense val="0"/>
        <extend val="0"/>
        <outline val="0"/>
        <shadow val="0"/>
        <u val="none"/>
        <vertAlign val="baseline"/>
        <sz val="8"/>
        <color theme="1"/>
        <name val="Noto Sans"/>
        <family val="2"/>
        <scheme val="minor"/>
      </font>
    </dxf>
    <dxf>
      <font>
        <b val="0"/>
        <i val="0"/>
        <strike val="0"/>
        <condense val="0"/>
        <extend val="0"/>
        <outline val="0"/>
        <shadow val="0"/>
        <u val="none"/>
        <vertAlign val="baseline"/>
        <sz val="8"/>
        <color theme="1"/>
        <name val="Noto Sans"/>
        <family val="2"/>
        <scheme val="minor"/>
      </font>
    </dxf>
    <dxf>
      <font>
        <b val="0"/>
        <i val="0"/>
        <strike val="0"/>
        <condense val="0"/>
        <extend val="0"/>
        <outline val="0"/>
        <shadow val="0"/>
        <u val="none"/>
        <vertAlign val="baseline"/>
        <sz val="8"/>
        <color theme="1"/>
        <name val="Noto Sans"/>
        <family val="2"/>
        <scheme val="minor"/>
      </font>
    </dxf>
    <dxf>
      <font>
        <b val="0"/>
        <i val="0"/>
        <strike val="0"/>
        <condense val="0"/>
        <extend val="0"/>
        <outline val="0"/>
        <shadow val="0"/>
        <u val="none"/>
        <vertAlign val="baseline"/>
        <sz val="8"/>
        <color theme="1"/>
        <name val="Noto Sans"/>
        <family val="2"/>
        <scheme val="minor"/>
      </font>
    </dxf>
    <dxf>
      <font>
        <b val="0"/>
        <i val="0"/>
        <strike val="0"/>
        <condense val="0"/>
        <extend val="0"/>
        <outline val="0"/>
        <shadow val="0"/>
        <u val="none"/>
        <vertAlign val="baseline"/>
        <sz val="8"/>
        <color theme="1"/>
        <name val="Noto Sans"/>
        <family val="2"/>
        <scheme val="minor"/>
      </font>
    </dxf>
    <dxf>
      <font>
        <b val="0"/>
        <i val="0"/>
        <strike val="0"/>
        <condense val="0"/>
        <extend val="0"/>
        <outline val="0"/>
        <shadow val="0"/>
        <u val="none"/>
        <vertAlign val="baseline"/>
        <sz val="8"/>
        <color theme="1"/>
        <name val="Noto Sans"/>
        <family val="2"/>
        <scheme val="minor"/>
      </font>
    </dxf>
    <dxf>
      <font>
        <b val="0"/>
        <i val="0"/>
        <strike val="0"/>
        <condense val="0"/>
        <extend val="0"/>
        <outline val="0"/>
        <shadow val="0"/>
        <u val="none"/>
        <vertAlign val="baseline"/>
        <sz val="8"/>
        <color theme="1"/>
        <name val="Noto Sans"/>
        <family val="2"/>
        <scheme val="minor"/>
      </font>
    </dxf>
    <dxf>
      <font>
        <b val="0"/>
        <i val="0"/>
        <strike val="0"/>
        <condense val="0"/>
        <extend val="0"/>
        <outline val="0"/>
        <shadow val="0"/>
        <u val="none"/>
        <vertAlign val="baseline"/>
        <sz val="8"/>
        <color theme="1"/>
        <name val="Noto Sans"/>
        <family val="2"/>
        <scheme val="minor"/>
      </font>
    </dxf>
    <dxf>
      <font>
        <b val="0"/>
        <i val="0"/>
        <strike val="0"/>
        <condense val="0"/>
        <extend val="0"/>
        <outline val="0"/>
        <shadow val="0"/>
        <u val="none"/>
        <vertAlign val="baseline"/>
        <sz val="8"/>
        <color theme="1"/>
        <name val="Noto Sans"/>
        <family val="2"/>
        <scheme val="minor"/>
      </font>
    </dxf>
    <dxf>
      <font>
        <b val="0"/>
        <i val="0"/>
        <strike val="0"/>
        <condense val="0"/>
        <extend val="0"/>
        <outline val="0"/>
        <shadow val="0"/>
        <u val="none"/>
        <vertAlign val="baseline"/>
        <sz val="8"/>
        <color theme="1"/>
        <name val="Noto Sans"/>
        <family val="2"/>
        <scheme val="minor"/>
      </font>
    </dxf>
    <dxf>
      <font>
        <b val="0"/>
        <i val="0"/>
        <strike val="0"/>
        <condense val="0"/>
        <extend val="0"/>
        <outline val="0"/>
        <shadow val="0"/>
        <u val="none"/>
        <vertAlign val="baseline"/>
        <sz val="8"/>
        <color theme="1"/>
        <name val="Noto Sans"/>
        <family val="2"/>
        <scheme val="minor"/>
      </font>
    </dxf>
    <dxf>
      <font>
        <b val="0"/>
        <i val="0"/>
        <strike val="0"/>
        <condense val="0"/>
        <extend val="0"/>
        <outline val="0"/>
        <shadow val="0"/>
        <u val="none"/>
        <vertAlign val="baseline"/>
        <sz val="8"/>
        <color theme="1"/>
        <name val="Noto Sans"/>
        <family val="2"/>
        <scheme val="minor"/>
      </font>
    </dxf>
    <dxf>
      <font>
        <b val="0"/>
        <i val="0"/>
        <strike val="0"/>
        <condense val="0"/>
        <extend val="0"/>
        <outline val="0"/>
        <shadow val="0"/>
        <u val="none"/>
        <vertAlign val="baseline"/>
        <sz val="8"/>
        <color theme="1"/>
        <name val="Noto Sans"/>
        <family val="2"/>
        <scheme val="minor"/>
      </font>
    </dxf>
    <dxf>
      <font>
        <b val="0"/>
        <i val="0"/>
        <strike val="0"/>
        <condense val="0"/>
        <extend val="0"/>
        <outline val="0"/>
        <shadow val="0"/>
        <u val="none"/>
        <vertAlign val="baseline"/>
        <sz val="8"/>
        <color theme="1"/>
        <name val="Noto Sans"/>
        <family val="2"/>
        <scheme val="minor"/>
      </font>
    </dxf>
    <dxf>
      <font>
        <b val="0"/>
        <i val="0"/>
        <strike val="0"/>
        <condense val="0"/>
        <extend val="0"/>
        <outline val="0"/>
        <shadow val="0"/>
        <u val="none"/>
        <vertAlign val="baseline"/>
        <sz val="8"/>
        <color theme="1"/>
        <name val="Noto Sans"/>
        <family val="2"/>
        <scheme val="minor"/>
      </font>
    </dxf>
    <dxf>
      <font>
        <b val="0"/>
        <i val="0"/>
        <strike val="0"/>
        <condense val="0"/>
        <extend val="0"/>
        <outline val="0"/>
        <shadow val="0"/>
        <u val="none"/>
        <vertAlign val="baseline"/>
        <sz val="8"/>
        <color theme="1"/>
        <name val="Noto Sans"/>
        <family val="2"/>
        <scheme val="minor"/>
      </font>
    </dxf>
    <dxf>
      <font>
        <b val="0"/>
        <i val="0"/>
        <strike val="0"/>
        <condense val="0"/>
        <extend val="0"/>
        <outline val="0"/>
        <shadow val="0"/>
        <u val="none"/>
        <vertAlign val="baseline"/>
        <sz val="8"/>
        <color theme="1"/>
        <name val="Noto Sans"/>
        <family val="2"/>
        <scheme val="minor"/>
      </font>
    </dxf>
    <dxf>
      <font>
        <b val="0"/>
        <i val="0"/>
        <strike val="0"/>
        <condense val="0"/>
        <extend val="0"/>
        <outline val="0"/>
        <shadow val="0"/>
        <u val="none"/>
        <vertAlign val="baseline"/>
        <sz val="8"/>
        <color theme="1"/>
        <name val="Noto Sans"/>
        <family val="2"/>
        <scheme val="minor"/>
      </font>
    </dxf>
    <dxf>
      <font>
        <b val="0"/>
        <i val="0"/>
        <strike val="0"/>
        <condense val="0"/>
        <extend val="0"/>
        <outline val="0"/>
        <shadow val="0"/>
        <u val="none"/>
        <vertAlign val="baseline"/>
        <sz val="8"/>
        <color rgb="FF000000"/>
        <name val="Noto Sans"/>
        <family val="2"/>
        <scheme val="minor"/>
      </font>
      <numFmt numFmtId="166" formatCode="0.0"/>
      <alignment horizontal="right" vertical="bottom" textRotation="0" wrapText="0" indent="0" justifyLastLine="0" shrinkToFit="0" readingOrder="0"/>
    </dxf>
    <dxf>
      <border outline="0">
        <bottom style="thick">
          <color theme="8"/>
        </bottom>
      </border>
    </dxf>
    <dxf>
      <font>
        <b val="0"/>
        <i val="0"/>
        <strike val="0"/>
        <condense val="0"/>
        <extend val="0"/>
        <outline val="0"/>
        <shadow val="0"/>
        <u val="none"/>
        <vertAlign val="baseline"/>
        <sz val="8"/>
        <color rgb="FF000000"/>
        <name val="Noto Sans"/>
        <family val="2"/>
        <scheme val="minor"/>
      </font>
      <alignment horizontal="right" vertical="bottom" textRotation="0" wrapText="0" indent="0" justifyLastLine="0" shrinkToFit="0" readingOrder="0"/>
    </dxf>
    <dxf>
      <font>
        <strike val="0"/>
        <outline val="0"/>
        <shadow val="0"/>
        <u val="none"/>
        <vertAlign val="baseline"/>
        <name val="Noto Sans"/>
        <family val="2"/>
        <scheme val="minor"/>
      </font>
      <alignment horizontal="general" vertical="top" textRotation="0" wrapText="1" indent="0" justifyLastLine="0" shrinkToFit="0" readingOrder="0"/>
    </dxf>
    <dxf>
      <font>
        <b val="0"/>
        <i val="0"/>
        <strike val="0"/>
        <condense val="0"/>
        <extend val="0"/>
        <outline val="0"/>
        <shadow val="0"/>
        <u val="none"/>
        <vertAlign val="baseline"/>
        <sz val="8"/>
        <color rgb="FF000000"/>
        <name val="Noto Sans"/>
        <family val="2"/>
        <scheme val="min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inor"/>
      </font>
      <numFmt numFmtId="3" formatCode="#,##0"/>
      <alignment horizontal="right" vertical="bottom" textRotation="0" wrapText="0" indent="0" justifyLastLine="0" shrinkToFit="0" readingOrder="0"/>
      <border diagonalUp="0" diagonalDown="0" outline="0">
        <left style="thin">
          <color rgb="FF857363"/>
        </left>
        <right/>
        <top/>
        <bottom/>
      </border>
    </dxf>
    <dxf>
      <font>
        <b val="0"/>
        <i val="0"/>
        <strike val="0"/>
        <condense val="0"/>
        <extend val="0"/>
        <outline val="0"/>
        <shadow val="0"/>
        <u val="none"/>
        <vertAlign val="baseline"/>
        <sz val="8"/>
        <color rgb="FF000000"/>
        <name val="Noto Sans"/>
        <family val="2"/>
        <scheme val="min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inor"/>
      </font>
      <numFmt numFmtId="166" formatCode="0.0"/>
      <alignment horizontal="right" vertical="bottom" textRotation="0" wrapText="0" indent="0" justifyLastLine="0" shrinkToFit="0" readingOrder="0"/>
      <border diagonalUp="0" diagonalDown="0" outline="0">
        <left/>
        <right/>
        <top style="thin">
          <color rgb="FF857363"/>
        </top>
        <bottom/>
      </border>
    </dxf>
    <dxf>
      <font>
        <b val="0"/>
        <i val="0"/>
        <strike val="0"/>
        <condense val="0"/>
        <extend val="0"/>
        <outline val="0"/>
        <shadow val="0"/>
        <u val="none"/>
        <vertAlign val="baseline"/>
        <sz val="8"/>
        <color rgb="FF000000"/>
        <name val="Noto Sans"/>
        <family val="2"/>
        <scheme val="minor"/>
      </font>
      <numFmt numFmtId="3" formatCode="#,##0"/>
      <alignment horizontal="right" vertical="bottom" textRotation="0" wrapText="0" indent="0" justifyLastLine="0" shrinkToFit="0" readingOrder="0"/>
      <border diagonalUp="0" diagonalDown="0" outline="0">
        <left style="thin">
          <color rgb="FF857363"/>
        </left>
        <right/>
        <top style="thin">
          <color rgb="FF857363"/>
        </top>
        <bottom/>
      </border>
    </dxf>
    <dxf>
      <font>
        <b val="0"/>
        <i val="0"/>
        <strike val="0"/>
        <condense val="0"/>
        <extend val="0"/>
        <outline val="0"/>
        <shadow val="0"/>
        <u val="none"/>
        <vertAlign val="baseline"/>
        <sz val="8"/>
        <color rgb="FF000000"/>
        <name val="Noto Sans"/>
        <family val="2"/>
        <scheme val="min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in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inor"/>
      </font>
      <numFmt numFmtId="3" formatCode="#,##0"/>
      <alignment horizontal="right" vertical="center" textRotation="0" wrapText="1" indent="0" justifyLastLine="0" shrinkToFit="0" readingOrder="0"/>
    </dxf>
    <dxf>
      <font>
        <b val="0"/>
        <i val="0"/>
        <strike val="0"/>
        <condense val="0"/>
        <extend val="0"/>
        <outline val="0"/>
        <shadow val="0"/>
        <u val="none"/>
        <vertAlign val="baseline"/>
        <sz val="8"/>
        <color rgb="FF000000"/>
        <name val="Noto Sans"/>
        <family val="2"/>
        <scheme val="minor"/>
      </font>
      <numFmt numFmtId="166" formatCode="0.0"/>
      <alignment horizontal="right" vertical="center" textRotation="0" wrapText="1" indent="0" justifyLastLine="0" shrinkToFit="0" readingOrder="0"/>
      <border diagonalUp="0" diagonalDown="0" outline="0">
        <left/>
        <right style="thin">
          <color rgb="FF857363"/>
        </right>
        <top style="thin">
          <color rgb="FF857363"/>
        </top>
        <bottom/>
      </border>
    </dxf>
    <dxf>
      <font>
        <b val="0"/>
        <i val="0"/>
        <strike val="0"/>
        <condense val="0"/>
        <extend val="0"/>
        <outline val="0"/>
        <shadow val="0"/>
        <u val="none"/>
        <vertAlign val="baseline"/>
        <sz val="8"/>
        <color rgb="FF000000"/>
        <name val="Noto Sans"/>
        <family val="2"/>
        <scheme val="minor"/>
      </font>
      <numFmt numFmtId="3" formatCode="#,##0"/>
      <alignment horizontal="right" vertical="center" textRotation="0" wrapText="1"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8"/>
        <color rgb="FF000000"/>
        <name val="Noto Sans"/>
        <family val="2"/>
        <scheme val="minor"/>
      </font>
      <numFmt numFmtId="3" formatCode="#,##0"/>
      <alignment horizontal="right" vertical="center" textRotation="0" wrapText="1" indent="0" justifyLastLine="0" shrinkToFit="0" readingOrder="0"/>
    </dxf>
    <dxf>
      <font>
        <b val="0"/>
        <i val="0"/>
        <strike val="0"/>
        <condense val="0"/>
        <extend val="0"/>
        <outline val="0"/>
        <shadow val="0"/>
        <u val="none"/>
        <vertAlign val="baseline"/>
        <sz val="8"/>
        <color rgb="FF000000"/>
        <name val="Noto Sans"/>
        <family val="2"/>
        <scheme val="minor"/>
      </font>
      <numFmt numFmtId="166" formatCode="0.0"/>
      <alignment horizontal="right" vertical="bottom" textRotation="0" wrapText="0" indent="0" justifyLastLine="0" shrinkToFit="0" readingOrder="0"/>
      <border diagonalUp="0" diagonalDown="0" outline="0">
        <left/>
        <right style="thin">
          <color rgb="FF857363"/>
        </right>
        <top style="thin">
          <color rgb="FF857363"/>
        </top>
        <bottom/>
      </border>
    </dxf>
    <dxf>
      <font>
        <b val="0"/>
        <i val="0"/>
        <strike val="0"/>
        <condense val="0"/>
        <extend val="0"/>
        <outline val="0"/>
        <shadow val="0"/>
        <u val="none"/>
        <vertAlign val="baseline"/>
        <sz val="8"/>
        <color rgb="FF000000"/>
        <name val="Noto Sans"/>
        <family val="2"/>
        <scheme val="min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inor"/>
      </font>
      <numFmt numFmtId="3" formatCode="#,##0"/>
      <alignment horizontal="right" vertical="center" textRotation="0" wrapText="1" indent="0" justifyLastLine="0" shrinkToFit="0" readingOrder="0"/>
    </dxf>
    <dxf>
      <font>
        <b val="0"/>
        <i val="0"/>
        <strike val="0"/>
        <condense val="0"/>
        <extend val="0"/>
        <outline val="0"/>
        <shadow val="0"/>
        <u val="none"/>
        <vertAlign val="baseline"/>
        <sz val="8"/>
        <color rgb="FF000000"/>
        <name val="Noto Sans"/>
        <family val="2"/>
        <scheme val="min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inor"/>
      </font>
      <numFmt numFmtId="165" formatCode="#,##0.0"/>
      <alignment horizontal="right" vertical="center" textRotation="0" wrapText="1"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8"/>
        <color rgb="FF000000"/>
        <name val="Noto Sans"/>
        <family val="2"/>
        <scheme val="minor"/>
      </font>
      <numFmt numFmtId="3" formatCode="#,##0"/>
      <alignment horizontal="right" vertical="center" textRotation="0" wrapText="1" indent="0" justifyLastLine="0" shrinkToFit="0" readingOrder="0"/>
    </dxf>
    <dxf>
      <font>
        <b val="0"/>
        <i val="0"/>
        <strike val="0"/>
        <condense val="0"/>
        <extend val="0"/>
        <outline val="0"/>
        <shadow val="0"/>
        <u val="none"/>
        <vertAlign val="baseline"/>
        <sz val="8"/>
        <color rgb="FF000000"/>
        <name val="Noto Sans"/>
        <family val="2"/>
        <scheme val="minor"/>
      </font>
      <alignment horizontal="left" vertical="center" textRotation="0" wrapText="1" indent="0" justifyLastLine="0" shrinkToFit="0" readingOrder="0"/>
      <border diagonalUp="0" diagonalDown="0" outline="0">
        <left/>
        <right style="thin">
          <color rgb="FF857363"/>
        </right>
        <top/>
        <bottom/>
      </border>
    </dxf>
    <dxf>
      <border outline="0">
        <top style="thin">
          <color auto="1"/>
        </top>
      </border>
    </dxf>
    <dxf>
      <font>
        <strike val="0"/>
        <outline val="0"/>
        <shadow val="0"/>
        <u val="none"/>
        <vertAlign val="baseline"/>
        <name val="Noto Sans"/>
        <family val="2"/>
        <scheme val="minor"/>
      </font>
    </dxf>
    <dxf>
      <border outline="0">
        <bottom style="thin">
          <color auto="1"/>
        </bottom>
      </border>
    </dxf>
    <dxf>
      <font>
        <strike val="0"/>
        <outline val="0"/>
        <shadow val="0"/>
        <u val="none"/>
        <vertAlign val="baseline"/>
        <name val="Noto Sans"/>
        <family val="2"/>
        <scheme val="minor"/>
      </font>
      <alignment horizontal="general" vertical="top" textRotation="0" wrapText="1" indent="0" justifyLastLine="0" shrinkToFit="0" readingOrder="0"/>
    </dxf>
    <dxf>
      <font>
        <b val="0"/>
        <i val="0"/>
        <strike val="0"/>
        <condense val="0"/>
        <extend val="0"/>
        <outline val="0"/>
        <shadow val="0"/>
        <u val="none"/>
        <vertAlign val="baseline"/>
        <sz val="8"/>
        <color rgb="FF000000"/>
        <name val="Noto Sans"/>
        <family val="2"/>
        <scheme val="minor"/>
      </font>
      <numFmt numFmtId="166" formatCode="0.0"/>
      <alignment horizontal="right" vertical="bottom" textRotation="0" wrapText="0" indent="0" justifyLastLine="0" shrinkToFit="0" readingOrder="0"/>
    </dxf>
    <dxf>
      <border outline="0">
        <bottom style="thick">
          <color theme="8"/>
        </bottom>
      </border>
    </dxf>
    <dxf>
      <font>
        <b val="0"/>
        <i val="0"/>
        <strike val="0"/>
        <condense val="0"/>
        <extend val="0"/>
        <outline val="0"/>
        <shadow val="0"/>
        <u val="none"/>
        <vertAlign val="baseline"/>
        <sz val="8"/>
        <color rgb="FF000000"/>
        <name val="Noto Sans"/>
        <family val="2"/>
        <scheme val="minor"/>
      </font>
      <alignment horizontal="right" vertical="bottom" textRotation="0" wrapText="0" indent="0" justifyLastLine="0" shrinkToFit="0" readingOrder="0"/>
    </dxf>
    <dxf>
      <font>
        <strike val="0"/>
        <outline val="0"/>
        <shadow val="0"/>
        <u val="none"/>
        <vertAlign val="baseline"/>
        <name val="Noto Sans"/>
        <family val="2"/>
        <scheme val="minor"/>
      </font>
      <alignment horizontal="general" vertical="top" textRotation="0" wrapText="1" indent="0" justifyLastLine="0" shrinkToFit="0" readingOrder="0"/>
    </dxf>
    <dxf>
      <font>
        <b val="0"/>
        <i val="0"/>
        <strike val="0"/>
        <condense val="0"/>
        <extend val="0"/>
        <outline val="0"/>
        <shadow val="0"/>
        <u val="none"/>
        <vertAlign val="baseline"/>
        <sz val="8"/>
        <color rgb="FF000000"/>
        <name val="Noto Sans"/>
        <family val="2"/>
        <scheme val="min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inor"/>
      </font>
      <numFmt numFmtId="3" formatCode="#,##0"/>
      <alignment horizontal="right" vertical="bottom" textRotation="0" wrapText="0" indent="0" justifyLastLine="0" shrinkToFit="0" readingOrder="0"/>
      <border diagonalUp="0" diagonalDown="0" outline="0">
        <left style="thin">
          <color rgb="FF857363"/>
        </left>
        <right/>
        <top/>
        <bottom/>
      </border>
    </dxf>
    <dxf>
      <font>
        <b val="0"/>
        <i val="0"/>
        <strike val="0"/>
        <condense val="0"/>
        <extend val="0"/>
        <outline val="0"/>
        <shadow val="0"/>
        <u val="none"/>
        <vertAlign val="baseline"/>
        <sz val="8"/>
        <color rgb="FF000000"/>
        <name val="Noto Sans"/>
        <family val="2"/>
        <scheme val="min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inor"/>
      </font>
      <numFmt numFmtId="166" formatCode="0.0"/>
      <alignment horizontal="right" vertical="bottom" textRotation="0" wrapText="0" indent="0" justifyLastLine="0" shrinkToFit="0" readingOrder="0"/>
      <border diagonalUp="0" diagonalDown="0" outline="0">
        <left/>
        <right/>
        <top style="thin">
          <color rgb="FF857363"/>
        </top>
        <bottom/>
      </border>
    </dxf>
    <dxf>
      <font>
        <b val="0"/>
        <i val="0"/>
        <strike val="0"/>
        <condense val="0"/>
        <extend val="0"/>
        <outline val="0"/>
        <shadow val="0"/>
        <u val="none"/>
        <vertAlign val="baseline"/>
        <sz val="8"/>
        <color rgb="FF000000"/>
        <name val="Noto Sans"/>
        <family val="2"/>
        <scheme val="minor"/>
      </font>
      <numFmt numFmtId="3" formatCode="#,##0"/>
      <alignment horizontal="right" vertical="bottom" textRotation="0" wrapText="0" indent="0" justifyLastLine="0" shrinkToFit="0" readingOrder="0"/>
      <border diagonalUp="0" diagonalDown="0" outline="0">
        <left style="thin">
          <color rgb="FF857363"/>
        </left>
        <right/>
        <top style="thin">
          <color rgb="FF857363"/>
        </top>
        <bottom/>
      </border>
    </dxf>
    <dxf>
      <font>
        <b val="0"/>
        <i val="0"/>
        <strike val="0"/>
        <condense val="0"/>
        <extend val="0"/>
        <outline val="0"/>
        <shadow val="0"/>
        <u val="none"/>
        <vertAlign val="baseline"/>
        <sz val="8"/>
        <color rgb="FF000000"/>
        <name val="Noto Sans"/>
        <family val="2"/>
        <scheme val="min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in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inor"/>
      </font>
      <numFmt numFmtId="3" formatCode="#,##0"/>
      <alignment horizontal="right" vertical="center" textRotation="0" wrapText="1" indent="0" justifyLastLine="0" shrinkToFit="0" readingOrder="0"/>
    </dxf>
    <dxf>
      <font>
        <b val="0"/>
        <i val="0"/>
        <strike val="0"/>
        <condense val="0"/>
        <extend val="0"/>
        <outline val="0"/>
        <shadow val="0"/>
        <u val="none"/>
        <vertAlign val="baseline"/>
        <sz val="8"/>
        <color rgb="FF000000"/>
        <name val="Noto Sans"/>
        <family val="2"/>
        <scheme val="minor"/>
      </font>
      <numFmt numFmtId="166" formatCode="0.0"/>
      <alignment horizontal="right" vertical="center" textRotation="0" wrapText="1" indent="0" justifyLastLine="0" shrinkToFit="0" readingOrder="0"/>
      <border diagonalUp="0" diagonalDown="0" outline="0">
        <left/>
        <right style="thin">
          <color rgb="FF857363"/>
        </right>
        <top style="thin">
          <color rgb="FF857363"/>
        </top>
        <bottom/>
      </border>
    </dxf>
    <dxf>
      <font>
        <b val="0"/>
        <i val="0"/>
        <strike val="0"/>
        <condense val="0"/>
        <extend val="0"/>
        <outline val="0"/>
        <shadow val="0"/>
        <u val="none"/>
        <vertAlign val="baseline"/>
        <sz val="8"/>
        <color rgb="FF000000"/>
        <name val="Noto Sans"/>
        <family val="2"/>
        <scheme val="minor"/>
      </font>
      <numFmt numFmtId="3" formatCode="#,##0"/>
      <alignment horizontal="right" vertical="center" textRotation="0" wrapText="1"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8"/>
        <color rgb="FF000000"/>
        <name val="Noto Sans"/>
        <family val="2"/>
        <scheme val="minor"/>
      </font>
      <numFmt numFmtId="3" formatCode="#,##0"/>
      <alignment horizontal="right" vertical="center" textRotation="0" wrapText="1" indent="0" justifyLastLine="0" shrinkToFit="0" readingOrder="0"/>
    </dxf>
    <dxf>
      <font>
        <b val="0"/>
        <i val="0"/>
        <strike val="0"/>
        <condense val="0"/>
        <extend val="0"/>
        <outline val="0"/>
        <shadow val="0"/>
        <u val="none"/>
        <vertAlign val="baseline"/>
        <sz val="8"/>
        <color rgb="FF000000"/>
        <name val="Noto Sans"/>
        <family val="2"/>
        <scheme val="minor"/>
      </font>
      <numFmt numFmtId="166" formatCode="0.0"/>
      <alignment horizontal="right" vertical="bottom" textRotation="0" wrapText="0" indent="0" justifyLastLine="0" shrinkToFit="0" readingOrder="0"/>
      <border diagonalUp="0" diagonalDown="0" outline="0">
        <left/>
        <right style="thin">
          <color rgb="FF857363"/>
        </right>
        <top style="thin">
          <color rgb="FF857363"/>
        </top>
        <bottom/>
      </border>
    </dxf>
    <dxf>
      <font>
        <b val="0"/>
        <i val="0"/>
        <strike val="0"/>
        <condense val="0"/>
        <extend val="0"/>
        <outline val="0"/>
        <shadow val="0"/>
        <u val="none"/>
        <vertAlign val="baseline"/>
        <sz val="8"/>
        <color rgb="FF000000"/>
        <name val="Noto Sans"/>
        <family val="2"/>
        <scheme val="min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inor"/>
      </font>
      <numFmt numFmtId="3" formatCode="#,##0"/>
      <alignment horizontal="right" vertical="center" textRotation="0" wrapText="1" indent="0" justifyLastLine="0" shrinkToFit="0" readingOrder="0"/>
    </dxf>
    <dxf>
      <font>
        <b val="0"/>
        <i val="0"/>
        <strike val="0"/>
        <condense val="0"/>
        <extend val="0"/>
        <outline val="0"/>
        <shadow val="0"/>
        <u val="none"/>
        <vertAlign val="baseline"/>
        <sz val="8"/>
        <color rgb="FF000000"/>
        <name val="Noto Sans"/>
        <family val="2"/>
        <scheme val="min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inor"/>
      </font>
      <numFmt numFmtId="165" formatCode="#,##0.0"/>
      <alignment horizontal="right" vertical="center" textRotation="0" wrapText="1"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8"/>
        <color rgb="FF000000"/>
        <name val="Noto Sans"/>
        <family val="2"/>
        <scheme val="minor"/>
      </font>
      <numFmt numFmtId="3" formatCode="#,##0"/>
      <alignment horizontal="right" vertical="center" textRotation="0" wrapText="1" indent="0" justifyLastLine="0" shrinkToFit="0" readingOrder="0"/>
    </dxf>
    <dxf>
      <font>
        <b val="0"/>
        <i val="0"/>
        <strike val="0"/>
        <condense val="0"/>
        <extend val="0"/>
        <outline val="0"/>
        <shadow val="0"/>
        <u val="none"/>
        <vertAlign val="baseline"/>
        <sz val="8"/>
        <color rgb="FF000000"/>
        <name val="Noto Sans"/>
        <family val="2"/>
        <scheme val="minor"/>
      </font>
      <alignment horizontal="left" vertical="center" textRotation="0" wrapText="1" indent="0" justifyLastLine="0" shrinkToFit="0" readingOrder="0"/>
      <border diagonalUp="0" diagonalDown="0" outline="0">
        <left/>
        <right style="thin">
          <color rgb="FF857363"/>
        </right>
        <top/>
        <bottom/>
      </border>
    </dxf>
    <dxf>
      <border outline="0">
        <top style="thin">
          <color auto="1"/>
        </top>
      </border>
    </dxf>
    <dxf>
      <font>
        <strike val="0"/>
        <outline val="0"/>
        <shadow val="0"/>
        <u val="none"/>
        <vertAlign val="baseline"/>
        <name val="Noto Sans"/>
        <family val="2"/>
        <scheme val="minor"/>
      </font>
    </dxf>
    <dxf>
      <border outline="0">
        <bottom style="thin">
          <color auto="1"/>
        </bottom>
      </border>
    </dxf>
    <dxf>
      <font>
        <strike val="0"/>
        <outline val="0"/>
        <shadow val="0"/>
        <u val="none"/>
        <vertAlign val="baseline"/>
        <name val="Noto Sans"/>
        <family val="2"/>
        <scheme val="minor"/>
      </font>
      <alignment horizontal="general" vertical="top" textRotation="0" wrapText="1" indent="0" justifyLastLine="0" shrinkToFit="0" readingOrder="0"/>
    </dxf>
    <dxf>
      <font>
        <b val="0"/>
        <i val="0"/>
        <strike val="0"/>
        <condense val="0"/>
        <extend val="0"/>
        <outline val="0"/>
        <shadow val="0"/>
        <u val="none"/>
        <vertAlign val="baseline"/>
        <sz val="8"/>
        <color rgb="FF000000"/>
        <name val="Noto Sans"/>
        <family val="2"/>
        <scheme val="minor"/>
      </font>
      <numFmt numFmtId="166" formatCode="0.0"/>
      <alignment horizontal="right" vertical="bottom" textRotation="0" wrapText="0" indent="0" justifyLastLine="0" shrinkToFit="0" readingOrder="0"/>
    </dxf>
    <dxf>
      <border outline="0">
        <bottom style="thick">
          <color theme="8"/>
        </bottom>
      </border>
    </dxf>
    <dxf>
      <font>
        <b val="0"/>
        <i val="0"/>
        <strike val="0"/>
        <condense val="0"/>
        <extend val="0"/>
        <outline val="0"/>
        <shadow val="0"/>
        <u val="none"/>
        <vertAlign val="baseline"/>
        <sz val="8"/>
        <color rgb="FF000000"/>
        <name val="Noto Sans"/>
        <family val="2"/>
        <scheme val="minor"/>
      </font>
      <alignment horizontal="right" vertical="bottom" textRotation="0" wrapText="0" indent="0" justifyLastLine="0" shrinkToFit="0" readingOrder="0"/>
    </dxf>
    <dxf>
      <font>
        <strike val="0"/>
        <outline val="0"/>
        <shadow val="0"/>
        <u val="none"/>
        <vertAlign val="baseline"/>
        <name val="Noto Sans"/>
        <family val="2"/>
        <scheme val="minor"/>
      </font>
      <alignment horizontal="general" vertical="top" textRotation="0" wrapText="1" indent="0" justifyLastLine="0" shrinkToFit="0" readingOrder="0"/>
    </dxf>
    <dxf>
      <font>
        <b val="0"/>
        <i val="0"/>
        <strike val="0"/>
        <condense val="0"/>
        <extend val="0"/>
        <outline val="0"/>
        <shadow val="0"/>
        <u val="none"/>
        <vertAlign val="baseline"/>
        <sz val="8"/>
        <color rgb="FF000000"/>
        <name val="Noto Sans"/>
        <family val="2"/>
        <scheme val="min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inor"/>
      </font>
      <numFmt numFmtId="3" formatCode="#,##0"/>
      <alignment horizontal="right" vertical="bottom" textRotation="0" wrapText="0" indent="0" justifyLastLine="0" shrinkToFit="0" readingOrder="0"/>
      <border diagonalUp="0" diagonalDown="0" outline="0">
        <left style="thin">
          <color rgb="FF857363"/>
        </left>
        <right/>
        <top/>
        <bottom/>
      </border>
    </dxf>
    <dxf>
      <font>
        <b val="0"/>
        <i val="0"/>
        <strike val="0"/>
        <condense val="0"/>
        <extend val="0"/>
        <outline val="0"/>
        <shadow val="0"/>
        <u val="none"/>
        <vertAlign val="baseline"/>
        <sz val="8"/>
        <color rgb="FF000000"/>
        <name val="Noto Sans"/>
        <family val="2"/>
        <scheme val="min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inor"/>
      </font>
      <numFmt numFmtId="166" formatCode="0.0"/>
      <alignment horizontal="right" vertical="bottom" textRotation="0" wrapText="0" indent="0" justifyLastLine="0" shrinkToFit="0" readingOrder="0"/>
      <border diagonalUp="0" diagonalDown="0" outline="0">
        <left/>
        <right/>
        <top style="thin">
          <color rgb="FF857363"/>
        </top>
        <bottom/>
      </border>
    </dxf>
    <dxf>
      <font>
        <b val="0"/>
        <i val="0"/>
        <strike val="0"/>
        <condense val="0"/>
        <extend val="0"/>
        <outline val="0"/>
        <shadow val="0"/>
        <u val="none"/>
        <vertAlign val="baseline"/>
        <sz val="8"/>
        <color rgb="FF000000"/>
        <name val="Noto Sans"/>
        <family val="2"/>
        <scheme val="minor"/>
      </font>
      <numFmt numFmtId="3" formatCode="#,##0"/>
      <alignment horizontal="right" vertical="bottom" textRotation="0" wrapText="0" indent="0" justifyLastLine="0" shrinkToFit="0" readingOrder="0"/>
      <border diagonalUp="0" diagonalDown="0" outline="0">
        <left style="thin">
          <color rgb="FF857363"/>
        </left>
        <right/>
        <top style="thin">
          <color rgb="FF857363"/>
        </top>
        <bottom/>
      </border>
    </dxf>
    <dxf>
      <font>
        <b val="0"/>
        <i val="0"/>
        <strike val="0"/>
        <condense val="0"/>
        <extend val="0"/>
        <outline val="0"/>
        <shadow val="0"/>
        <u val="none"/>
        <vertAlign val="baseline"/>
        <sz val="8"/>
        <color rgb="FF000000"/>
        <name val="Noto Sans"/>
        <family val="2"/>
        <scheme val="min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in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inor"/>
      </font>
      <numFmt numFmtId="3" formatCode="#,##0"/>
      <alignment horizontal="right" vertical="center" textRotation="0" wrapText="1" indent="0" justifyLastLine="0" shrinkToFit="0" readingOrder="0"/>
    </dxf>
    <dxf>
      <font>
        <b val="0"/>
        <i val="0"/>
        <strike val="0"/>
        <condense val="0"/>
        <extend val="0"/>
        <outline val="0"/>
        <shadow val="0"/>
        <u val="none"/>
        <vertAlign val="baseline"/>
        <sz val="8"/>
        <color rgb="FF000000"/>
        <name val="Noto Sans"/>
        <family val="2"/>
        <scheme val="minor"/>
      </font>
      <numFmt numFmtId="166" formatCode="0.0"/>
      <alignment horizontal="right" vertical="center" textRotation="0" wrapText="1" indent="0" justifyLastLine="0" shrinkToFit="0" readingOrder="0"/>
      <border diagonalUp="0" diagonalDown="0" outline="0">
        <left/>
        <right style="thin">
          <color rgb="FF857363"/>
        </right>
        <top style="thin">
          <color rgb="FF857363"/>
        </top>
        <bottom/>
      </border>
    </dxf>
    <dxf>
      <font>
        <b val="0"/>
        <i val="0"/>
        <strike val="0"/>
        <condense val="0"/>
        <extend val="0"/>
        <outline val="0"/>
        <shadow val="0"/>
        <u val="none"/>
        <vertAlign val="baseline"/>
        <sz val="8"/>
        <color rgb="FF000000"/>
        <name val="Noto Sans"/>
        <family val="2"/>
        <scheme val="minor"/>
      </font>
      <numFmt numFmtId="3" formatCode="#,##0"/>
      <alignment horizontal="right" vertical="center" textRotation="0" wrapText="1"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8"/>
        <color rgb="FF000000"/>
        <name val="Noto Sans"/>
        <family val="2"/>
        <scheme val="minor"/>
      </font>
      <numFmt numFmtId="3" formatCode="#,##0"/>
      <alignment horizontal="right" vertical="center" textRotation="0" wrapText="1" indent="0" justifyLastLine="0" shrinkToFit="0" readingOrder="0"/>
    </dxf>
    <dxf>
      <font>
        <b val="0"/>
        <i val="0"/>
        <strike val="0"/>
        <condense val="0"/>
        <extend val="0"/>
        <outline val="0"/>
        <shadow val="0"/>
        <u val="none"/>
        <vertAlign val="baseline"/>
        <sz val="8"/>
        <color rgb="FF000000"/>
        <name val="Noto Sans"/>
        <family val="2"/>
        <scheme val="minor"/>
      </font>
      <numFmt numFmtId="166" formatCode="0.0"/>
      <alignment horizontal="right" vertical="bottom" textRotation="0" wrapText="0" indent="0" justifyLastLine="0" shrinkToFit="0" readingOrder="0"/>
      <border diagonalUp="0" diagonalDown="0" outline="0">
        <left/>
        <right style="thin">
          <color rgb="FF857363"/>
        </right>
        <top style="thin">
          <color rgb="FF857363"/>
        </top>
        <bottom/>
      </border>
    </dxf>
    <dxf>
      <font>
        <b val="0"/>
        <i val="0"/>
        <strike val="0"/>
        <condense val="0"/>
        <extend val="0"/>
        <outline val="0"/>
        <shadow val="0"/>
        <u val="none"/>
        <vertAlign val="baseline"/>
        <sz val="8"/>
        <color rgb="FF000000"/>
        <name val="Noto Sans"/>
        <family val="2"/>
        <scheme val="min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inor"/>
      </font>
      <numFmt numFmtId="3" formatCode="#,##0"/>
      <alignment horizontal="right" vertical="center" textRotation="0" wrapText="1" indent="0" justifyLastLine="0" shrinkToFit="0" readingOrder="0"/>
    </dxf>
    <dxf>
      <font>
        <b val="0"/>
        <i val="0"/>
        <strike val="0"/>
        <condense val="0"/>
        <extend val="0"/>
        <outline val="0"/>
        <shadow val="0"/>
        <u val="none"/>
        <vertAlign val="baseline"/>
        <sz val="8"/>
        <color rgb="FF000000"/>
        <name val="Noto Sans"/>
        <family val="2"/>
        <scheme val="min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inor"/>
      </font>
      <numFmt numFmtId="165" formatCode="#,##0.0"/>
      <alignment horizontal="right" vertical="center" textRotation="0" wrapText="1"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8"/>
        <color rgb="FF000000"/>
        <name val="Noto Sans"/>
        <family val="2"/>
        <scheme val="minor"/>
      </font>
      <numFmt numFmtId="3" formatCode="#,##0"/>
      <alignment horizontal="right" vertical="center" textRotation="0" wrapText="1" indent="0" justifyLastLine="0" shrinkToFit="0" readingOrder="0"/>
    </dxf>
    <dxf>
      <font>
        <b val="0"/>
        <i val="0"/>
        <strike val="0"/>
        <condense val="0"/>
        <extend val="0"/>
        <outline val="0"/>
        <shadow val="0"/>
        <u val="none"/>
        <vertAlign val="baseline"/>
        <sz val="8"/>
        <color rgb="FF000000"/>
        <name val="Noto Sans"/>
        <family val="2"/>
        <scheme val="minor"/>
      </font>
      <alignment horizontal="left" vertical="center" textRotation="0" wrapText="1" indent="0" justifyLastLine="0" shrinkToFit="0" readingOrder="0"/>
      <border diagonalUp="0" diagonalDown="0" outline="0">
        <left/>
        <right style="thin">
          <color rgb="FF857363"/>
        </right>
        <top/>
        <bottom/>
      </border>
    </dxf>
    <dxf>
      <border outline="0">
        <top style="thin">
          <color auto="1"/>
        </top>
      </border>
    </dxf>
    <dxf>
      <font>
        <strike val="0"/>
        <outline val="0"/>
        <shadow val="0"/>
        <u val="none"/>
        <vertAlign val="baseline"/>
        <sz val="8"/>
        <name val="Noto Sans"/>
        <family val="2"/>
        <scheme val="minor"/>
      </font>
    </dxf>
    <dxf>
      <border outline="0">
        <bottom style="thin">
          <color auto="1"/>
        </bottom>
      </border>
    </dxf>
    <dxf>
      <font>
        <strike val="0"/>
        <outline val="0"/>
        <shadow val="0"/>
        <u val="none"/>
        <vertAlign val="baseline"/>
        <name val="Noto Sans"/>
        <family val="2"/>
        <scheme val="minor"/>
      </font>
      <alignment horizontal="general" vertical="top" textRotation="0" wrapText="1" indent="0" justifyLastLine="0" shrinkToFit="0" readingOrder="0"/>
    </dxf>
    <dxf>
      <font>
        <strike val="0"/>
        <outline val="0"/>
        <shadow val="0"/>
        <u val="none"/>
        <vertAlign val="baseline"/>
        <name val="Noto Sans"/>
        <family val="2"/>
        <scheme val="major"/>
      </font>
      <border diagonalUp="0" diagonalDown="0" outline="0">
        <left/>
        <right style="thin">
          <color indexed="64"/>
        </right>
        <top/>
        <bottom/>
      </border>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5" formatCode="#,##0.0"/>
      <alignment horizontal="right" vertical="bottom"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5" formatCode="#,##0.0"/>
      <alignment horizontal="right" vertical="bottom"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5" formatCode="#,##0.0"/>
      <alignment horizontal="right" vertical="center" textRotation="0" wrapText="1"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8"/>
        <color rgb="FF000000"/>
        <name val="Noto Sans"/>
        <family val="2"/>
        <scheme val="major"/>
      </font>
      <alignment horizontal="right" vertical="center" textRotation="0" wrapText="1" indent="0" justifyLastLine="0" shrinkToFit="0" readingOrder="0"/>
    </dxf>
    <dxf>
      <font>
        <b val="0"/>
        <i val="0"/>
        <strike val="0"/>
        <condense val="0"/>
        <extend val="0"/>
        <outline val="0"/>
        <shadow val="0"/>
        <u val="none"/>
        <vertAlign val="baseline"/>
        <sz val="8"/>
        <color rgb="FF000000"/>
        <name val="Noto Sans"/>
        <family val="2"/>
        <scheme val="major"/>
      </font>
      <numFmt numFmtId="3" formatCode="#,##0"/>
      <alignment horizontal="right" vertical="center" textRotation="0" wrapText="1" indent="0" justifyLastLine="0" shrinkToFit="0" readingOrder="0"/>
      <border outline="0">
        <left style="thin">
          <color auto="1"/>
        </left>
      </border>
    </dxf>
    <dxf>
      <font>
        <b val="0"/>
        <i val="0"/>
        <strike val="0"/>
        <condense val="0"/>
        <extend val="0"/>
        <outline val="0"/>
        <shadow val="0"/>
        <u val="none"/>
        <vertAlign val="baseline"/>
        <sz val="8"/>
        <color rgb="FF000000"/>
        <name val="Noto Sans"/>
        <family val="2"/>
        <scheme val="major"/>
      </font>
      <numFmt numFmtId="165" formatCode="#,##0.0"/>
      <alignment horizontal="right" vertical="center" textRotation="0" wrapText="1"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5" formatCode="#,##0.0"/>
      <alignment horizontal="right" vertical="center" textRotation="0" wrapText="1"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8"/>
        <color rgb="FF000000"/>
        <name val="Noto Sans"/>
        <family val="2"/>
        <scheme val="major"/>
      </font>
      <numFmt numFmtId="3" formatCode="#,##0"/>
      <alignment horizontal="right" vertical="center" textRotation="0" wrapText="1" indent="0" justifyLastLine="0" shrinkToFit="0" readingOrder="0"/>
    </dxf>
    <dxf>
      <font>
        <b val="0"/>
        <i val="0"/>
        <strike val="0"/>
        <condense val="0"/>
        <extend val="0"/>
        <outline val="0"/>
        <shadow val="0"/>
        <u val="none"/>
        <vertAlign val="baseline"/>
        <sz val="8"/>
        <color rgb="FF000000"/>
        <name val="Noto Sans"/>
        <family val="2"/>
        <scheme val="major"/>
      </font>
      <alignment horizontal="left" vertical="center" textRotation="0" wrapText="1" indent="0" justifyLastLine="0" shrinkToFit="0" readingOrder="0"/>
    </dxf>
    <dxf>
      <border outline="0">
        <top style="thin">
          <color auto="1"/>
        </top>
      </border>
    </dxf>
    <dxf>
      <font>
        <b val="0"/>
        <i val="0"/>
        <strike val="0"/>
        <condense val="0"/>
        <extend val="0"/>
        <outline val="0"/>
        <shadow val="0"/>
        <u val="none"/>
        <vertAlign val="baseline"/>
        <sz val="8"/>
        <color rgb="FF000000"/>
        <name val="Noto Sans"/>
        <family val="2"/>
        <scheme val="major"/>
      </font>
      <alignment horizontal="right" vertical="bottom" textRotation="0" wrapText="0" indent="0" justifyLastLine="0" shrinkToFit="0" readingOrder="0"/>
    </dxf>
    <dxf>
      <border outline="0">
        <bottom style="thin">
          <color auto="1"/>
        </bottom>
      </border>
    </dxf>
    <dxf>
      <font>
        <b/>
        <i val="0"/>
        <strike val="0"/>
        <condense val="0"/>
        <extend val="0"/>
        <outline val="0"/>
        <shadow val="0"/>
        <u val="none"/>
        <vertAlign val="baseline"/>
        <sz val="9"/>
        <color theme="1"/>
        <name val="Noto Sans"/>
        <scheme val="minor"/>
      </font>
      <numFmt numFmtId="0" formatCode="General"/>
      <fill>
        <patternFill patternType="solid">
          <fgColor indexed="64"/>
          <bgColor theme="8"/>
        </patternFill>
      </fill>
      <alignment horizontal="left" vertical="top" textRotation="0" wrapText="1" indent="0" justifyLastLine="0" shrinkToFit="0" readingOrder="0"/>
    </dxf>
    <dxf>
      <font>
        <strike val="0"/>
        <outline val="0"/>
        <shadow val="0"/>
        <u val="none"/>
        <vertAlign val="baseline"/>
        <name val="Noto Sans"/>
        <family val="2"/>
        <scheme val="major"/>
      </font>
      <border diagonalUp="0" diagonalDown="0" outline="0">
        <left/>
        <right style="thin">
          <color indexed="64"/>
        </right>
        <top/>
        <bottom/>
      </border>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5" formatCode="#,##0.0"/>
      <alignment horizontal="right" vertical="bottom"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5" formatCode="#,##0.0"/>
      <alignment horizontal="right" vertical="bottom"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5" formatCode="#,##0.0"/>
      <alignment horizontal="right" vertical="center" textRotation="0" wrapText="1"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8"/>
        <color rgb="FF000000"/>
        <name val="Noto Sans"/>
        <family val="2"/>
        <scheme val="major"/>
      </font>
      <alignment horizontal="right" vertical="center" textRotation="0" wrapText="1" indent="0" justifyLastLine="0" shrinkToFit="0" readingOrder="0"/>
    </dxf>
    <dxf>
      <font>
        <b val="0"/>
        <i val="0"/>
        <strike val="0"/>
        <condense val="0"/>
        <extend val="0"/>
        <outline val="0"/>
        <shadow val="0"/>
        <u val="none"/>
        <vertAlign val="baseline"/>
        <sz val="8"/>
        <color rgb="FF000000"/>
        <name val="Noto Sans"/>
        <family val="2"/>
        <scheme val="major"/>
      </font>
      <numFmt numFmtId="3" formatCode="#,##0"/>
      <alignment horizontal="right" vertical="center" textRotation="0" wrapText="1" indent="0" justifyLastLine="0" shrinkToFit="0" readingOrder="0"/>
    </dxf>
    <dxf>
      <font>
        <b val="0"/>
        <i val="0"/>
        <strike val="0"/>
        <condense val="0"/>
        <extend val="0"/>
        <outline val="0"/>
        <shadow val="0"/>
        <u val="none"/>
        <vertAlign val="baseline"/>
        <sz val="8"/>
        <color rgb="FF000000"/>
        <name val="Noto Sans"/>
        <family val="2"/>
        <scheme val="major"/>
      </font>
      <numFmt numFmtId="165" formatCode="#,##0.0"/>
      <alignment horizontal="right" vertical="center" textRotation="0" wrapText="1"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5" formatCode="#,##0.0"/>
      <alignment horizontal="right" vertical="center" textRotation="0" wrapText="1"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8"/>
        <color rgb="FF000000"/>
        <name val="Noto Sans"/>
        <family val="2"/>
        <scheme val="major"/>
      </font>
      <numFmt numFmtId="3" formatCode="#,##0"/>
      <alignment horizontal="right" vertical="center" textRotation="0" wrapText="1" indent="0" justifyLastLine="0" shrinkToFit="0" readingOrder="0"/>
    </dxf>
    <dxf>
      <font>
        <b val="0"/>
        <i val="0"/>
        <strike val="0"/>
        <condense val="0"/>
        <extend val="0"/>
        <outline val="0"/>
        <shadow val="0"/>
        <u val="none"/>
        <vertAlign val="baseline"/>
        <sz val="8"/>
        <color rgb="FF000000"/>
        <name val="Noto Sans"/>
        <family val="2"/>
        <scheme val="major"/>
      </font>
      <alignment horizontal="left" vertical="center" textRotation="0" wrapText="1" indent="0" justifyLastLine="0" shrinkToFit="0" readingOrder="0"/>
    </dxf>
    <dxf>
      <border outline="0">
        <top style="thin">
          <color auto="1"/>
        </top>
      </border>
    </dxf>
    <dxf>
      <font>
        <b val="0"/>
        <i val="0"/>
        <strike val="0"/>
        <condense val="0"/>
        <extend val="0"/>
        <outline val="0"/>
        <shadow val="0"/>
        <u val="none"/>
        <vertAlign val="baseline"/>
        <sz val="8"/>
        <color rgb="FF000000"/>
        <name val="Noto Sans"/>
        <family val="2"/>
        <scheme val="major"/>
      </font>
      <alignment horizontal="right" vertical="bottom" textRotation="0" wrapText="0" indent="0" justifyLastLine="0" shrinkToFit="0" readingOrder="0"/>
    </dxf>
    <dxf>
      <border outline="0">
        <bottom style="thin">
          <color auto="1"/>
        </bottom>
      </border>
    </dxf>
    <dxf>
      <font>
        <b/>
        <i val="0"/>
        <strike val="0"/>
        <condense val="0"/>
        <extend val="0"/>
        <outline val="0"/>
        <shadow val="0"/>
        <u val="none"/>
        <vertAlign val="baseline"/>
        <sz val="9"/>
        <color theme="1"/>
        <name val="Noto Sans"/>
        <scheme val="minor"/>
      </font>
      <numFmt numFmtId="0" formatCode="General"/>
      <fill>
        <patternFill patternType="solid">
          <fgColor indexed="64"/>
          <bgColor theme="8"/>
        </patternFill>
      </fill>
      <alignment horizontal="left" vertical="top" textRotation="0" wrapText="1" indent="0" justifyLastLine="0" shrinkToFit="0" readingOrder="0"/>
    </dxf>
    <dxf>
      <font>
        <strike val="0"/>
        <outline val="0"/>
        <shadow val="0"/>
        <u val="none"/>
        <vertAlign val="baseline"/>
        <name val="Noto Sans"/>
        <family val="2"/>
        <scheme val="major"/>
      </font>
      <border diagonalUp="0" diagonalDown="0" outline="0">
        <left/>
        <right style="thin">
          <color indexed="64"/>
        </right>
        <top/>
        <bottom/>
      </border>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5" formatCode="#,##0.0"/>
      <alignment horizontal="right" vertical="bottom"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5" formatCode="#,##0.0"/>
      <alignment horizontal="right" vertical="bottom"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5" formatCode="#,##0.0"/>
      <alignment horizontal="right" vertical="center" textRotation="0" wrapText="1"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8"/>
        <color rgb="FF000000"/>
        <name val="Noto Sans"/>
        <family val="2"/>
        <scheme val="major"/>
      </font>
      <alignment horizontal="right" vertical="center" textRotation="0" wrapText="1" indent="0" justifyLastLine="0" shrinkToFit="0" readingOrder="0"/>
    </dxf>
    <dxf>
      <font>
        <b val="0"/>
        <i val="0"/>
        <strike val="0"/>
        <condense val="0"/>
        <extend val="0"/>
        <outline val="0"/>
        <shadow val="0"/>
        <u val="none"/>
        <vertAlign val="baseline"/>
        <sz val="8"/>
        <color rgb="FF000000"/>
        <name val="Noto Sans"/>
        <family val="2"/>
        <scheme val="major"/>
      </font>
      <numFmt numFmtId="3" formatCode="#,##0"/>
      <alignment horizontal="right" vertical="center" textRotation="0" wrapText="1" indent="0" justifyLastLine="0" shrinkToFit="0" readingOrder="0"/>
    </dxf>
    <dxf>
      <font>
        <b val="0"/>
        <i val="0"/>
        <strike val="0"/>
        <condense val="0"/>
        <extend val="0"/>
        <outline val="0"/>
        <shadow val="0"/>
        <u val="none"/>
        <vertAlign val="baseline"/>
        <sz val="8"/>
        <color rgb="FF000000"/>
        <name val="Noto Sans"/>
        <family val="2"/>
        <scheme val="major"/>
      </font>
      <numFmt numFmtId="165" formatCode="#,##0.0"/>
      <alignment horizontal="right" vertical="center" textRotation="0" wrapText="1"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5" formatCode="#,##0.0"/>
      <alignment horizontal="right" vertical="center" textRotation="0" wrapText="1"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8"/>
        <color rgb="FF000000"/>
        <name val="Noto Sans"/>
        <family val="2"/>
        <scheme val="major"/>
      </font>
      <numFmt numFmtId="3" formatCode="#,##0"/>
      <alignment horizontal="right" vertical="center" textRotation="0" wrapText="1" indent="0" justifyLastLine="0" shrinkToFit="0" readingOrder="0"/>
    </dxf>
    <dxf>
      <font>
        <b val="0"/>
        <i val="0"/>
        <strike val="0"/>
        <condense val="0"/>
        <extend val="0"/>
        <outline val="0"/>
        <shadow val="0"/>
        <u val="none"/>
        <vertAlign val="baseline"/>
        <sz val="8"/>
        <color rgb="FF000000"/>
        <name val="Noto Sans"/>
        <family val="2"/>
        <scheme val="major"/>
      </font>
      <alignment horizontal="left" vertical="center" textRotation="0" wrapText="1" indent="0" justifyLastLine="0" shrinkToFit="0" readingOrder="0"/>
    </dxf>
    <dxf>
      <border outline="0">
        <top style="thin">
          <color auto="1"/>
        </top>
      </border>
    </dxf>
    <dxf>
      <font>
        <b val="0"/>
        <i val="0"/>
        <strike val="0"/>
        <condense val="0"/>
        <extend val="0"/>
        <outline val="0"/>
        <shadow val="0"/>
        <u val="none"/>
        <vertAlign val="baseline"/>
        <sz val="8"/>
        <color rgb="FF000000"/>
        <name val="Noto Sans"/>
        <family val="2"/>
        <scheme val="major"/>
      </font>
      <alignment horizontal="right" vertical="bottom" textRotation="0" wrapText="0" indent="0" justifyLastLine="0" shrinkToFit="0" readingOrder="0"/>
    </dxf>
    <dxf>
      <border outline="0">
        <bottom style="thin">
          <color auto="1"/>
        </bottom>
      </border>
    </dxf>
    <dxf>
      <font>
        <b/>
        <i val="0"/>
        <strike val="0"/>
        <condense val="0"/>
        <extend val="0"/>
        <outline val="0"/>
        <shadow val="0"/>
        <u val="none"/>
        <vertAlign val="baseline"/>
        <sz val="9"/>
        <color theme="1"/>
        <name val="Noto Sans"/>
        <scheme val="minor"/>
      </font>
      <numFmt numFmtId="0" formatCode="General"/>
      <fill>
        <patternFill patternType="solid">
          <fgColor indexed="64"/>
          <bgColor theme="8"/>
        </patternFill>
      </fill>
      <alignment horizontal="left" vertical="top" textRotation="0" wrapText="1" indent="0" justifyLastLine="0" shrinkToFit="0" readingOrder="0"/>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border diagonalUp="0" diagonalDown="0" outline="0">
        <left style="thin">
          <color rgb="FF857363"/>
        </left>
        <right/>
        <top/>
        <bottom/>
      </border>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border diagonalUp="0" diagonalDown="0" outline="0">
        <left style="thin">
          <color rgb="FF857363"/>
        </left>
        <right/>
        <top/>
        <bottom/>
      </border>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3" formatCode="#,##0"/>
      <alignment horizontal="right" vertical="center" textRotation="0" wrapText="1" indent="0" justifyLastLine="0" shrinkToFit="0" readingOrder="0"/>
    </dxf>
    <dxf>
      <font>
        <b val="0"/>
        <i val="0"/>
        <strike val="0"/>
        <condense val="0"/>
        <extend val="0"/>
        <outline val="0"/>
        <shadow val="0"/>
        <u val="none"/>
        <vertAlign val="baseline"/>
        <sz val="8"/>
        <color rgb="FF000000"/>
        <name val="Noto Sans"/>
        <family val="2"/>
        <scheme val="major"/>
      </font>
      <numFmt numFmtId="166" formatCode="0.0"/>
      <alignment horizontal="right" vertical="center" textRotation="0" wrapText="1" indent="0" justifyLastLine="0" shrinkToFit="0" readingOrder="0"/>
      <border diagonalUp="0" diagonalDown="0" outline="0">
        <left/>
        <right style="thin">
          <color rgb="FF857363"/>
        </right>
        <top/>
        <bottom/>
      </border>
    </dxf>
    <dxf>
      <font>
        <b val="0"/>
        <i val="0"/>
        <strike val="0"/>
        <condense val="0"/>
        <extend val="0"/>
        <outline val="0"/>
        <shadow val="0"/>
        <u val="none"/>
        <vertAlign val="baseline"/>
        <sz val="8"/>
        <color rgb="FF000000"/>
        <name val="Noto Sans"/>
        <family val="2"/>
        <scheme val="major"/>
      </font>
      <numFmt numFmtId="166" formatCode="0.0"/>
      <alignment horizontal="right" vertical="center" textRotation="0" wrapText="1" indent="0" justifyLastLine="0" shrinkToFit="0" readingOrder="0"/>
    </dxf>
    <dxf>
      <font>
        <b val="0"/>
        <i val="0"/>
        <strike val="0"/>
        <condense val="0"/>
        <extend val="0"/>
        <outline val="0"/>
        <shadow val="0"/>
        <u val="none"/>
        <vertAlign val="baseline"/>
        <sz val="8"/>
        <color rgb="FF000000"/>
        <name val="Noto Sans"/>
        <family val="2"/>
        <scheme val="major"/>
      </font>
      <numFmt numFmtId="3" formatCode="#,##0"/>
      <alignment horizontal="right" vertical="center" textRotation="0" wrapText="1" indent="0" justifyLastLine="0" shrinkToFit="0" readingOrder="0"/>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border diagonalUp="0" diagonalDown="0" outline="0">
        <left/>
        <right style="thin">
          <color rgb="FF857363"/>
        </right>
        <top/>
        <bottom/>
      </border>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3" formatCode="#,##0"/>
      <alignment horizontal="right" vertical="center" textRotation="0" wrapText="1" indent="0" justifyLastLine="0" shrinkToFit="0" readingOrder="0"/>
    </dxf>
    <dxf>
      <font>
        <b val="0"/>
        <i val="0"/>
        <strike val="0"/>
        <condense val="0"/>
        <extend val="0"/>
        <outline val="0"/>
        <shadow val="0"/>
        <u val="none"/>
        <vertAlign val="baseline"/>
        <sz val="8"/>
        <color rgb="FF000000"/>
        <name val="Noto Sans"/>
        <family val="2"/>
        <scheme val="major"/>
      </font>
      <numFmt numFmtId="166" formatCode="0.0"/>
      <alignment horizontal="right" vertical="center" textRotation="0" wrapText="1" indent="0" justifyLastLine="0" shrinkToFit="0" readingOrder="0"/>
      <border diagonalUp="0" diagonalDown="0" outline="0">
        <left/>
        <right style="thin">
          <color rgb="FF857363"/>
        </right>
        <top/>
        <bottom/>
      </border>
    </dxf>
    <dxf>
      <font>
        <b val="0"/>
        <i val="0"/>
        <strike val="0"/>
        <condense val="0"/>
        <extend val="0"/>
        <outline val="0"/>
        <shadow val="0"/>
        <u val="none"/>
        <vertAlign val="baseline"/>
        <sz val="8"/>
        <color rgb="FF000000"/>
        <name val="Noto Sans"/>
        <family val="2"/>
        <scheme val="major"/>
      </font>
      <numFmt numFmtId="166" formatCode="0.0"/>
      <alignment horizontal="right" vertical="center" textRotation="0" wrapText="1" indent="0" justifyLastLine="0" shrinkToFit="0" readingOrder="0"/>
    </dxf>
    <dxf>
      <font>
        <b val="0"/>
        <i val="0"/>
        <strike val="0"/>
        <condense val="0"/>
        <extend val="0"/>
        <outline val="0"/>
        <shadow val="0"/>
        <u val="none"/>
        <vertAlign val="baseline"/>
        <sz val="8"/>
        <color rgb="FF000000"/>
        <name val="Noto Sans"/>
        <family val="2"/>
        <scheme val="major"/>
      </font>
      <numFmt numFmtId="3" formatCode="#,##0"/>
      <alignment horizontal="right" vertical="center" textRotation="0" wrapText="1" indent="0" justifyLastLine="0" shrinkToFit="0" readingOrder="0"/>
    </dxf>
    <dxf>
      <font>
        <b val="0"/>
        <i val="0"/>
        <strike val="0"/>
        <condense val="0"/>
        <extend val="0"/>
        <outline val="0"/>
        <shadow val="0"/>
        <u val="none"/>
        <vertAlign val="baseline"/>
        <sz val="8"/>
        <color theme="1"/>
        <name val="Noto Sans"/>
        <scheme val="minor"/>
      </font>
      <border diagonalUp="0" diagonalDown="0">
        <left/>
        <right style="thin">
          <color indexed="64"/>
        </right>
        <vertical/>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Noto Sans"/>
        <scheme val="minor"/>
      </font>
    </dxf>
    <dxf>
      <border outline="0">
        <bottom style="thin">
          <color auto="1"/>
        </bottom>
      </border>
    </dxf>
    <dxf>
      <font>
        <b/>
        <i val="0"/>
        <strike val="0"/>
        <condense val="0"/>
        <extend val="0"/>
        <outline val="0"/>
        <shadow val="0"/>
        <u val="none"/>
        <vertAlign val="baseline"/>
        <sz val="9"/>
        <color theme="1"/>
        <name val="Noto Sans"/>
        <scheme val="minor"/>
      </font>
      <numFmt numFmtId="0" formatCode="General"/>
      <fill>
        <patternFill patternType="solid">
          <fgColor indexed="64"/>
          <bgColor theme="8"/>
        </patternFill>
      </fill>
      <alignment horizontal="general" vertical="top" textRotation="0" wrapText="1" indent="0" justifyLastLine="0" shrinkToFit="0" readingOrder="0"/>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border diagonalUp="0" diagonalDown="0" outline="0">
        <left style="thin">
          <color rgb="FF857363"/>
        </left>
        <right/>
        <top/>
        <bottom/>
      </border>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border diagonalUp="0" diagonalDown="0" outline="0">
        <left/>
        <right style="thin">
          <color indexed="64"/>
        </right>
      </border>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border diagonalUp="0" diagonalDown="0" outline="0">
        <left style="thin">
          <color rgb="FF857363"/>
        </left>
        <right/>
        <top/>
        <bottom/>
      </border>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border diagonalUp="0" diagonalDown="0" outline="0">
        <left/>
        <right style="thin">
          <color indexed="64"/>
        </right>
      </border>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3" formatCode="#,##0"/>
      <alignment horizontal="right" vertical="center" textRotation="0" wrapText="1" indent="0" justifyLastLine="0" shrinkToFit="0" readingOrder="0"/>
    </dxf>
    <dxf>
      <font>
        <b val="0"/>
        <i val="0"/>
        <strike val="0"/>
        <condense val="0"/>
        <extend val="0"/>
        <outline val="0"/>
        <shadow val="0"/>
        <u val="none"/>
        <vertAlign val="baseline"/>
        <sz val="8"/>
        <color rgb="FF000000"/>
        <name val="Noto Sans"/>
        <family val="2"/>
        <scheme val="major"/>
      </font>
      <numFmt numFmtId="166" formatCode="0.0"/>
      <alignment horizontal="right" vertical="center" textRotation="0" wrapText="1" indent="0" justifyLastLine="0" shrinkToFit="0" readingOrder="0"/>
      <border diagonalUp="0" diagonalDown="0" outline="0">
        <left/>
        <right style="thin">
          <color rgb="FF857363"/>
        </right>
        <top/>
        <bottom/>
      </border>
    </dxf>
    <dxf>
      <font>
        <b val="0"/>
        <i val="0"/>
        <strike val="0"/>
        <condense val="0"/>
        <extend val="0"/>
        <outline val="0"/>
        <shadow val="0"/>
        <u val="none"/>
        <vertAlign val="baseline"/>
        <sz val="8"/>
        <color rgb="FF000000"/>
        <name val="Noto Sans"/>
        <family val="2"/>
        <scheme val="major"/>
      </font>
      <numFmt numFmtId="166" formatCode="0.0"/>
      <alignment horizontal="right" vertical="center" textRotation="0" wrapText="1" indent="0" justifyLastLine="0" shrinkToFit="0" readingOrder="0"/>
    </dxf>
    <dxf>
      <font>
        <b val="0"/>
        <i val="0"/>
        <strike val="0"/>
        <condense val="0"/>
        <extend val="0"/>
        <outline val="0"/>
        <shadow val="0"/>
        <u val="none"/>
        <vertAlign val="baseline"/>
        <sz val="8"/>
        <color rgb="FF000000"/>
        <name val="Noto Sans"/>
        <family val="2"/>
        <scheme val="major"/>
      </font>
      <numFmt numFmtId="3" formatCode="#,##0"/>
      <alignment horizontal="right" vertical="center" textRotation="0" wrapText="1" indent="0" justifyLastLine="0" shrinkToFit="0" readingOrder="0"/>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border diagonalUp="0" diagonalDown="0" outline="0">
        <left/>
        <right style="thin">
          <color rgb="FF857363"/>
        </right>
        <top/>
        <bottom/>
      </border>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3" formatCode="#,##0"/>
      <alignment horizontal="right" vertical="center" textRotation="0" wrapText="1" indent="0" justifyLastLine="0" shrinkToFit="0" readingOrder="0"/>
    </dxf>
    <dxf>
      <font>
        <b val="0"/>
        <i val="0"/>
        <strike val="0"/>
        <condense val="0"/>
        <extend val="0"/>
        <outline val="0"/>
        <shadow val="0"/>
        <u val="none"/>
        <vertAlign val="baseline"/>
        <sz val="8"/>
        <color rgb="FF000000"/>
        <name val="Noto Sans"/>
        <family val="2"/>
        <scheme val="major"/>
      </font>
      <numFmt numFmtId="166" formatCode="0.0"/>
      <alignment horizontal="right" vertical="center" textRotation="0" wrapText="1" indent="0" justifyLastLine="0" shrinkToFit="0" readingOrder="0"/>
      <border diagonalUp="0" diagonalDown="0" outline="0">
        <left/>
        <right style="thin">
          <color rgb="FF857363"/>
        </right>
        <top/>
        <bottom/>
      </border>
    </dxf>
    <dxf>
      <font>
        <b val="0"/>
        <i val="0"/>
        <strike val="0"/>
        <condense val="0"/>
        <extend val="0"/>
        <outline val="0"/>
        <shadow val="0"/>
        <u val="none"/>
        <vertAlign val="baseline"/>
        <sz val="8"/>
        <color rgb="FF000000"/>
        <name val="Noto Sans"/>
        <family val="2"/>
        <scheme val="major"/>
      </font>
      <numFmt numFmtId="166" formatCode="0.0"/>
      <alignment horizontal="right" vertical="center" textRotation="0" wrapText="1" indent="0" justifyLastLine="0" shrinkToFit="0" readingOrder="0"/>
    </dxf>
    <dxf>
      <font>
        <b val="0"/>
        <i val="0"/>
        <strike val="0"/>
        <condense val="0"/>
        <extend val="0"/>
        <outline val="0"/>
        <shadow val="0"/>
        <u val="none"/>
        <vertAlign val="baseline"/>
        <sz val="8"/>
        <color rgb="FF000000"/>
        <name val="Noto Sans"/>
        <family val="2"/>
        <scheme val="major"/>
      </font>
      <numFmt numFmtId="3" formatCode="#,##0"/>
      <alignment horizontal="right" vertical="center" textRotation="0" wrapText="1" indent="0" justifyLastLine="0" shrinkToFit="0" readingOrder="0"/>
    </dxf>
    <dxf>
      <font>
        <b val="0"/>
        <i val="0"/>
        <strike val="0"/>
        <condense val="0"/>
        <extend val="0"/>
        <outline val="0"/>
        <shadow val="0"/>
        <u val="none"/>
        <vertAlign val="baseline"/>
        <sz val="8"/>
        <color theme="1"/>
        <name val="Noto Sans"/>
        <scheme val="minor"/>
      </font>
      <border diagonalUp="0" diagonalDown="0">
        <left/>
        <right style="thin">
          <color auto="1"/>
        </right>
        <top/>
        <bottom/>
        <vertical/>
        <horizontal/>
      </border>
    </dxf>
    <dxf>
      <border outline="0">
        <top style="thin">
          <color auto="1"/>
        </top>
      </border>
    </dxf>
    <dxf>
      <font>
        <b val="0"/>
        <i val="0"/>
        <strike val="0"/>
        <condense val="0"/>
        <extend val="0"/>
        <outline val="0"/>
        <shadow val="0"/>
        <u val="none"/>
        <vertAlign val="baseline"/>
        <sz val="8"/>
        <color rgb="FF000000"/>
        <name val="Noto Sans"/>
        <scheme val="major"/>
      </font>
      <alignment horizontal="right" vertical="bottom" textRotation="0" wrapText="0" indent="0" justifyLastLine="0" shrinkToFit="0" readingOrder="0"/>
    </dxf>
    <dxf>
      <border outline="0">
        <bottom style="thin">
          <color auto="1"/>
        </bottom>
      </border>
    </dxf>
    <dxf>
      <font>
        <b/>
        <i val="0"/>
        <strike val="0"/>
        <condense val="0"/>
        <extend val="0"/>
        <outline val="0"/>
        <shadow val="0"/>
        <u val="none"/>
        <vertAlign val="baseline"/>
        <sz val="9"/>
        <color theme="1"/>
        <name val="Noto Sans"/>
        <scheme val="minor"/>
      </font>
      <numFmt numFmtId="0" formatCode="General"/>
      <fill>
        <patternFill patternType="solid">
          <fgColor indexed="64"/>
          <bgColor theme="8"/>
        </patternFill>
      </fill>
      <alignment horizontal="general" vertical="top" textRotation="0" wrapText="1" indent="0" justifyLastLine="0" shrinkToFit="0" readingOrder="0"/>
    </dxf>
    <dxf>
      <font>
        <b val="0"/>
        <i val="0"/>
        <strike val="0"/>
        <condense val="0"/>
        <extend val="0"/>
        <outline val="0"/>
        <shadow val="0"/>
        <u val="none"/>
        <vertAlign val="baseline"/>
        <sz val="8"/>
        <color theme="1"/>
        <name val="Noto Sans"/>
        <family val="2"/>
        <scheme val="major"/>
      </font>
      <numFmt numFmtId="166" formatCode="0.0"/>
    </dxf>
    <dxf>
      <font>
        <b val="0"/>
        <i val="0"/>
        <strike val="0"/>
        <condense val="0"/>
        <extend val="0"/>
        <outline val="0"/>
        <shadow val="0"/>
        <u val="none"/>
        <vertAlign val="baseline"/>
        <sz val="8"/>
        <color theme="1"/>
        <name val="Noto Sans"/>
        <family val="2"/>
        <scheme val="major"/>
      </font>
      <numFmt numFmtId="166" formatCode="0.0"/>
    </dxf>
    <dxf>
      <font>
        <b val="0"/>
        <i val="0"/>
        <strike val="0"/>
        <condense val="0"/>
        <extend val="0"/>
        <outline val="0"/>
        <shadow val="0"/>
        <u val="none"/>
        <vertAlign val="baseline"/>
        <sz val="8"/>
        <color theme="1"/>
        <name val="Noto Sans"/>
        <family val="2"/>
        <scheme val="major"/>
      </font>
    </dxf>
    <dxf>
      <font>
        <b val="0"/>
        <i val="0"/>
        <strike val="0"/>
        <condense val="0"/>
        <extend val="0"/>
        <outline val="0"/>
        <shadow val="0"/>
        <u val="none"/>
        <vertAlign val="baseline"/>
        <sz val="8"/>
        <color theme="1"/>
        <name val="Noto Sans"/>
        <family val="2"/>
        <scheme val="major"/>
      </font>
      <numFmt numFmtId="166" formatCode="0.0"/>
    </dxf>
    <dxf>
      <font>
        <b val="0"/>
        <i val="0"/>
        <strike val="0"/>
        <condense val="0"/>
        <extend val="0"/>
        <outline val="0"/>
        <shadow val="0"/>
        <u val="none"/>
        <vertAlign val="baseline"/>
        <sz val="8"/>
        <color theme="1"/>
        <name val="Noto Sans"/>
        <family val="2"/>
        <scheme val="major"/>
      </font>
      <numFmt numFmtId="166" formatCode="0.0"/>
    </dxf>
    <dxf>
      <font>
        <b val="0"/>
        <i val="0"/>
        <strike val="0"/>
        <condense val="0"/>
        <extend val="0"/>
        <outline val="0"/>
        <shadow val="0"/>
        <u val="none"/>
        <vertAlign val="baseline"/>
        <sz val="8"/>
        <color theme="1"/>
        <name val="Noto Sans"/>
        <family val="2"/>
        <scheme val="major"/>
      </font>
    </dxf>
    <dxf>
      <font>
        <b val="0"/>
        <i val="0"/>
        <strike val="0"/>
        <condense val="0"/>
        <extend val="0"/>
        <outline val="0"/>
        <shadow val="0"/>
        <u val="none"/>
        <vertAlign val="baseline"/>
        <sz val="8"/>
        <color theme="1"/>
        <name val="Noto Sans"/>
        <family val="2"/>
        <scheme val="major"/>
      </font>
      <numFmt numFmtId="166" formatCode="0.0"/>
    </dxf>
    <dxf>
      <font>
        <b val="0"/>
        <i val="0"/>
        <strike val="0"/>
        <condense val="0"/>
        <extend val="0"/>
        <outline val="0"/>
        <shadow val="0"/>
        <u val="none"/>
        <vertAlign val="baseline"/>
        <sz val="8"/>
        <color theme="1"/>
        <name val="Noto Sans"/>
        <family val="2"/>
        <scheme val="major"/>
      </font>
      <numFmt numFmtId="166" formatCode="0.0"/>
    </dxf>
    <dxf>
      <font>
        <b val="0"/>
        <i val="0"/>
        <strike val="0"/>
        <condense val="0"/>
        <extend val="0"/>
        <outline val="0"/>
        <shadow val="0"/>
        <u val="none"/>
        <vertAlign val="baseline"/>
        <sz val="8"/>
        <color theme="1"/>
        <name val="Noto Sans"/>
        <family val="2"/>
        <scheme val="major"/>
      </font>
    </dxf>
    <dxf>
      <font>
        <b val="0"/>
        <i val="0"/>
        <strike val="0"/>
        <condense val="0"/>
        <extend val="0"/>
        <outline val="0"/>
        <shadow val="0"/>
        <u val="none"/>
        <vertAlign val="baseline"/>
        <sz val="8"/>
        <color theme="1"/>
        <name val="Noto Sans"/>
        <family val="2"/>
        <scheme val="major"/>
      </font>
      <numFmt numFmtId="166" formatCode="0.0"/>
    </dxf>
    <dxf>
      <font>
        <b val="0"/>
        <i val="0"/>
        <strike val="0"/>
        <condense val="0"/>
        <extend val="0"/>
        <outline val="0"/>
        <shadow val="0"/>
        <u val="none"/>
        <vertAlign val="baseline"/>
        <sz val="8"/>
        <color theme="1"/>
        <name val="Noto Sans"/>
        <family val="2"/>
        <scheme val="major"/>
      </font>
      <numFmt numFmtId="166" formatCode="0.0"/>
    </dxf>
    <dxf>
      <font>
        <b val="0"/>
        <i val="0"/>
        <strike val="0"/>
        <condense val="0"/>
        <extend val="0"/>
        <outline val="0"/>
        <shadow val="0"/>
        <u val="none"/>
        <vertAlign val="baseline"/>
        <sz val="8"/>
        <color theme="1"/>
        <name val="Noto Sans"/>
        <family val="2"/>
        <scheme val="major"/>
      </font>
    </dxf>
    <dxf>
      <font>
        <b val="0"/>
        <i val="0"/>
        <strike val="0"/>
        <condense val="0"/>
        <extend val="0"/>
        <outline val="0"/>
        <shadow val="0"/>
        <u val="none"/>
        <vertAlign val="baseline"/>
        <sz val="8"/>
        <color theme="1"/>
        <name val="Noto Sans"/>
        <family val="2"/>
        <scheme val="major"/>
      </font>
      <numFmt numFmtId="166" formatCode="0.0"/>
    </dxf>
    <dxf>
      <font>
        <b val="0"/>
        <i val="0"/>
        <strike val="0"/>
        <condense val="0"/>
        <extend val="0"/>
        <outline val="0"/>
        <shadow val="0"/>
        <u val="none"/>
        <vertAlign val="baseline"/>
        <sz val="8"/>
        <color theme="1"/>
        <name val="Noto Sans"/>
        <family val="2"/>
        <scheme val="major"/>
      </font>
      <numFmt numFmtId="166" formatCode="0.0"/>
    </dxf>
    <dxf>
      <font>
        <b val="0"/>
        <i val="0"/>
        <strike val="0"/>
        <condense val="0"/>
        <extend val="0"/>
        <outline val="0"/>
        <shadow val="0"/>
        <u val="none"/>
        <vertAlign val="baseline"/>
        <sz val="8"/>
        <color theme="1"/>
        <name val="Noto Sans"/>
        <family val="2"/>
        <scheme val="major"/>
      </font>
    </dxf>
    <dxf>
      <font>
        <b val="0"/>
        <i val="0"/>
        <strike val="0"/>
        <condense val="0"/>
        <extend val="0"/>
        <outline val="0"/>
        <shadow val="0"/>
        <u val="none"/>
        <vertAlign val="baseline"/>
        <sz val="8"/>
        <color theme="1"/>
        <name val="Noto Sans"/>
        <family val="2"/>
        <scheme val="major"/>
      </font>
      <numFmt numFmtId="166" formatCode="0.0"/>
    </dxf>
    <dxf>
      <font>
        <b val="0"/>
        <i val="0"/>
        <strike val="0"/>
        <condense val="0"/>
        <extend val="0"/>
        <outline val="0"/>
        <shadow val="0"/>
        <u val="none"/>
        <vertAlign val="baseline"/>
        <sz val="8"/>
        <color theme="1"/>
        <name val="Noto Sans"/>
        <family val="2"/>
        <scheme val="major"/>
      </font>
      <numFmt numFmtId="166" formatCode="0.0"/>
    </dxf>
    <dxf>
      <font>
        <b val="0"/>
        <i val="0"/>
        <strike val="0"/>
        <condense val="0"/>
        <extend val="0"/>
        <outline val="0"/>
        <shadow val="0"/>
        <u val="none"/>
        <vertAlign val="baseline"/>
        <sz val="8"/>
        <color theme="1"/>
        <name val="Noto Sans"/>
        <family val="2"/>
        <scheme val="major"/>
      </font>
    </dxf>
    <dxf>
      <font>
        <b val="0"/>
        <i val="0"/>
        <strike val="0"/>
        <condense val="0"/>
        <extend val="0"/>
        <outline val="0"/>
        <shadow val="0"/>
        <u val="none"/>
        <vertAlign val="baseline"/>
        <sz val="8"/>
        <color theme="1"/>
        <name val="Noto Sans"/>
        <scheme val="minor"/>
      </font>
    </dxf>
    <dxf>
      <border outline="0">
        <top style="thin">
          <color auto="1"/>
        </top>
      </border>
    </dxf>
    <dxf>
      <font>
        <b val="0"/>
        <i val="0"/>
        <strike val="0"/>
        <condense val="0"/>
        <extend val="0"/>
        <outline val="0"/>
        <shadow val="0"/>
        <u val="none"/>
        <vertAlign val="baseline"/>
        <sz val="8"/>
        <color theme="1"/>
        <name val="Noto Sans"/>
        <scheme val="minor"/>
      </font>
    </dxf>
    <dxf>
      <border outline="0">
        <bottom style="thin">
          <color auto="1"/>
        </bottom>
      </border>
    </dxf>
    <dxf>
      <font>
        <b/>
        <i val="0"/>
        <strike val="0"/>
        <condense val="0"/>
        <extend val="0"/>
        <outline val="0"/>
        <shadow val="0"/>
        <u val="none"/>
        <vertAlign val="baseline"/>
        <sz val="9"/>
        <color theme="1"/>
        <name val="Noto Sans"/>
        <scheme val="minor"/>
      </font>
      <numFmt numFmtId="0" formatCode="General"/>
      <fill>
        <patternFill patternType="solid">
          <fgColor indexed="64"/>
          <bgColor theme="8"/>
        </patternFill>
      </fill>
      <alignment horizontal="general" vertical="top" textRotation="0" wrapText="1" indent="0" justifyLastLine="0" shrinkToFit="0" readingOrder="0"/>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border diagonalUp="0" diagonalDown="0" outline="0">
        <left/>
        <right style="thin">
          <color auto="1"/>
        </right>
        <top/>
        <bottom/>
      </border>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border diagonalUp="0" diagonalDown="0" outline="0">
        <left/>
        <right style="thin">
          <color auto="1"/>
        </right>
        <top/>
        <bottom/>
      </border>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border diagonalUp="0" diagonalDown="0" outline="0">
        <left/>
        <right style="thin">
          <color auto="1"/>
        </right>
        <top/>
        <bottom/>
      </border>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border diagonalUp="0" diagonalDown="0" outline="0">
        <left/>
        <right style="thin">
          <color auto="1"/>
        </right>
        <top/>
        <bottom/>
      </border>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1" indent="0" justifyLastLine="0" shrinkToFit="0" readingOrder="0"/>
      <border diagonalUp="0" diagonalDown="0" outline="0">
        <left/>
        <right style="thin">
          <color rgb="FF857363"/>
        </right>
        <top/>
        <bottom/>
      </border>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alignment horizontal="left" vertical="center" textRotation="0" wrapText="1" indent="0" justifyLastLine="0" shrinkToFit="0" readingOrder="0"/>
      <border diagonalUp="0" diagonalDown="0" outline="0">
        <left/>
        <right style="thin">
          <color indexed="64"/>
        </right>
        <top/>
        <bottom/>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rgb="FF000000"/>
        <name val="Noto Sans"/>
        <family val="2"/>
        <scheme val="major"/>
      </font>
      <alignment horizontal="right" vertical="bottom" textRotation="0" wrapText="0" indent="0" justifyLastLine="0" shrinkToFit="0" readingOrder="0"/>
    </dxf>
    <dxf>
      <font>
        <strike val="0"/>
        <outline val="0"/>
        <shadow val="0"/>
        <u val="none"/>
        <vertAlign val="baseline"/>
        <name val="Noto Sans"/>
        <family val="2"/>
        <scheme val="major"/>
      </font>
      <alignment horizontal="general" vertical="top" textRotation="0" wrapText="1" indent="0" justifyLastLine="0" shrinkToFit="0" readingOrder="0"/>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border diagonalUp="0" diagonalDown="0" outline="0">
        <left/>
        <right style="thin">
          <color auto="1"/>
        </right>
        <top/>
        <bottom/>
      </border>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border diagonalUp="0" diagonalDown="0" outline="0">
        <left/>
        <right style="thin">
          <color auto="1"/>
        </right>
        <top/>
        <bottom/>
      </border>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border diagonalUp="0" diagonalDown="0" outline="0">
        <left/>
        <right style="thin">
          <color auto="1"/>
        </right>
        <top/>
        <bottom/>
      </border>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border diagonalUp="0" diagonalDown="0" outline="0">
        <left/>
        <right style="thin">
          <color auto="1"/>
        </right>
        <top/>
        <bottom/>
      </border>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1" indent="0" justifyLastLine="0" shrinkToFit="0" readingOrder="0"/>
      <border diagonalUp="0" diagonalDown="0" outline="0">
        <left/>
        <right style="thin">
          <color rgb="FF857363"/>
        </right>
        <top/>
        <bottom/>
      </border>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alignment horizontal="left" vertical="center" textRotation="0" wrapText="1" indent="0" justifyLastLine="0" shrinkToFit="0" readingOrder="0"/>
      <border diagonalUp="0" diagonalDown="0" outline="0">
        <left/>
        <right style="thin">
          <color indexed="64"/>
        </right>
        <top/>
        <bottom/>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rgb="FF000000"/>
        <name val="Noto Sans"/>
        <family val="2"/>
        <scheme val="major"/>
      </font>
      <alignment horizontal="right" vertical="bottom" textRotation="0" wrapText="0" indent="0" justifyLastLine="0" shrinkToFit="0" readingOrder="0"/>
    </dxf>
    <dxf>
      <font>
        <strike val="0"/>
        <outline val="0"/>
        <shadow val="0"/>
        <u val="none"/>
        <vertAlign val="baseline"/>
        <name val="Noto Sans"/>
        <family val="2"/>
        <scheme val="major"/>
      </font>
      <alignment horizontal="general" vertical="top" textRotation="0" wrapText="1" indent="0" justifyLastLine="0" shrinkToFit="0" readingOrder="0"/>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border diagonalUp="0" diagonalDown="0" outline="0">
        <left/>
        <right style="thin">
          <color auto="1"/>
        </right>
        <top/>
        <bottom/>
      </border>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border diagonalUp="0" diagonalDown="0" outline="0">
        <left/>
        <right style="thin">
          <color auto="1"/>
        </right>
        <top/>
        <bottom/>
      </border>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border diagonalUp="0" diagonalDown="0" outline="0">
        <left/>
        <right style="thin">
          <color auto="1"/>
        </right>
        <top/>
        <bottom/>
      </border>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border diagonalUp="0" diagonalDown="0" outline="0">
        <left/>
        <right style="thin">
          <color auto="1"/>
        </right>
        <top/>
        <bottom/>
      </border>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1" indent="0" justifyLastLine="0" shrinkToFit="0" readingOrder="0"/>
      <border diagonalUp="0" diagonalDown="0" outline="0">
        <left/>
        <right style="thin">
          <color rgb="FF857363"/>
        </right>
        <top/>
        <bottom/>
      </border>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alignment horizontal="left" vertical="center" textRotation="0" wrapText="1" indent="0" justifyLastLine="0" shrinkToFit="0" readingOrder="0"/>
      <border diagonalUp="0" diagonalDown="0" outline="0">
        <left style="thin">
          <color indexed="64"/>
        </left>
        <right style="thin">
          <color indexed="64"/>
        </right>
        <top/>
        <bottom/>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rgb="FF000000"/>
        <name val="Noto Sans"/>
        <family val="2"/>
        <scheme val="major"/>
      </font>
      <alignment horizontal="right" vertical="bottom" textRotation="0" wrapText="0" indent="0" justifyLastLine="0" shrinkToFit="0" readingOrder="0"/>
    </dxf>
    <dxf>
      <font>
        <strike val="0"/>
        <outline val="0"/>
        <shadow val="0"/>
        <u val="none"/>
        <vertAlign val="baseline"/>
        <name val="Noto Sans"/>
        <family val="2"/>
        <scheme val="major"/>
      </font>
      <alignment horizontal="general" vertical="top" textRotation="0" wrapText="1" indent="0" justifyLastLine="0" shrinkToFit="0" readingOrder="0"/>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border diagonalUp="0" diagonalDown="0" outline="0">
        <left/>
        <right style="thin">
          <color rgb="FF857363"/>
        </right>
        <top/>
        <bottom/>
      </border>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border diagonalUp="0" diagonalDown="0" outline="0">
        <left/>
        <right style="thin">
          <color auto="1"/>
        </right>
        <top/>
        <bottom/>
      </border>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border diagonalUp="0" diagonalDown="0" outline="0">
        <left/>
        <right style="thin">
          <color auto="1"/>
        </right>
        <top/>
        <bottom/>
      </border>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i val="0"/>
        <strike val="0"/>
        <condense val="0"/>
        <extend val="0"/>
        <outline val="0"/>
        <shadow val="0"/>
        <u val="none"/>
        <vertAlign val="baseline"/>
        <sz val="8"/>
        <color rgb="FF000000"/>
        <name val="Noto Sans"/>
        <family val="2"/>
        <scheme val="major"/>
      </font>
      <alignment horizontal="left" vertical="center" textRotation="0" wrapText="1" indent="0" justifyLastLine="0" shrinkToFit="0" readingOrder="0"/>
      <border diagonalUp="0" diagonalDown="0" outline="0">
        <left style="thin">
          <color indexed="64"/>
        </left>
        <right style="thin">
          <color indexed="64"/>
        </right>
        <top/>
        <bottom/>
      </border>
    </dxf>
    <dxf>
      <font>
        <b/>
        <i val="0"/>
        <strike val="0"/>
        <condense val="0"/>
        <extend val="0"/>
        <outline val="0"/>
        <shadow val="0"/>
        <u val="none"/>
        <vertAlign val="baseline"/>
        <sz val="8"/>
        <color rgb="FF000000"/>
        <name val="Noto Sans"/>
        <family val="2"/>
        <scheme val="major"/>
      </font>
      <alignment horizontal="left" vertical="center" textRotation="0" wrapText="1" indent="0" justifyLastLine="0" shrinkToFit="0" readingOrder="0"/>
      <border diagonalUp="0" diagonalDown="0" outline="0">
        <left/>
        <right style="thin">
          <color auto="1"/>
        </right>
        <top/>
        <bottom/>
      </border>
    </dxf>
    <dxf>
      <border outline="0">
        <right style="thin">
          <color rgb="FF857363"/>
        </right>
      </border>
    </dxf>
    <dxf>
      <font>
        <b val="0"/>
        <i val="0"/>
        <strike val="0"/>
        <condense val="0"/>
        <extend val="0"/>
        <outline val="0"/>
        <shadow val="0"/>
        <u val="none"/>
        <vertAlign val="baseline"/>
        <sz val="8"/>
        <color rgb="FF000000"/>
        <name val="Noto Sans"/>
        <family val="2"/>
        <scheme val="major"/>
      </font>
      <alignment horizontal="right" vertical="bottom" textRotation="0" wrapText="0" indent="0" justifyLastLine="0" shrinkToFit="0" readingOrder="0"/>
    </dxf>
    <dxf>
      <font>
        <strike val="0"/>
        <outline val="0"/>
        <shadow val="0"/>
        <u val="none"/>
        <vertAlign val="baseline"/>
        <name val="Noto Sans"/>
        <family val="2"/>
        <scheme val="major"/>
      </font>
      <alignment horizontal="left" vertical="top" textRotation="0" wrapText="1" indent="0" justifyLastLine="0" shrinkToFit="0" readingOrder="0"/>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border diagonalUp="0" diagonalDown="0" outline="0">
        <left/>
        <right style="thin">
          <color rgb="FF857363"/>
        </right>
        <top/>
        <bottom/>
      </border>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border diagonalUp="0" diagonalDown="0" outline="0">
        <left/>
        <right style="thin">
          <color auto="1"/>
        </right>
        <top/>
        <bottom/>
      </border>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border diagonalUp="0" diagonalDown="0" outline="0">
        <left/>
        <right style="thin">
          <color auto="1"/>
        </right>
        <top/>
        <bottom/>
      </border>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i val="0"/>
        <strike val="0"/>
        <condense val="0"/>
        <extend val="0"/>
        <outline val="0"/>
        <shadow val="0"/>
        <u val="none"/>
        <vertAlign val="baseline"/>
        <sz val="8"/>
        <color rgb="FF000000"/>
        <name val="Noto Sans"/>
        <family val="2"/>
        <scheme val="major"/>
      </font>
      <alignment horizontal="left" vertical="center" textRotation="0" wrapText="1" indent="0" justifyLastLine="0" shrinkToFit="0" readingOrder="0"/>
      <border diagonalUp="0" diagonalDown="0" outline="0">
        <left style="thin">
          <color indexed="64"/>
        </left>
        <right style="thin">
          <color indexed="64"/>
        </right>
        <top/>
        <bottom/>
      </border>
    </dxf>
    <dxf>
      <font>
        <b/>
        <i val="0"/>
        <strike val="0"/>
        <condense val="0"/>
        <extend val="0"/>
        <outline val="0"/>
        <shadow val="0"/>
        <u val="none"/>
        <vertAlign val="baseline"/>
        <sz val="8"/>
        <color rgb="FF000000"/>
        <name val="Noto Sans"/>
        <family val="2"/>
        <scheme val="major"/>
      </font>
      <alignment horizontal="left" vertical="center" textRotation="0" wrapText="1" indent="0" justifyLastLine="0" shrinkToFit="0" readingOrder="0"/>
      <border diagonalUp="0" diagonalDown="0" outline="0">
        <left/>
        <right style="thin">
          <color auto="1"/>
        </right>
        <top/>
        <bottom/>
      </border>
    </dxf>
    <dxf>
      <border outline="0">
        <right style="thin">
          <color rgb="FF857363"/>
        </right>
      </border>
    </dxf>
    <dxf>
      <font>
        <b val="0"/>
        <i val="0"/>
        <strike val="0"/>
        <condense val="0"/>
        <extend val="0"/>
        <outline val="0"/>
        <shadow val="0"/>
        <u val="none"/>
        <vertAlign val="baseline"/>
        <sz val="8"/>
        <color rgb="FF000000"/>
        <name val="Noto Sans"/>
        <family val="2"/>
        <scheme val="major"/>
      </font>
      <alignment horizontal="right" vertical="bottom" textRotation="0" wrapText="0" indent="0" justifyLastLine="0" shrinkToFit="0" readingOrder="0"/>
    </dxf>
    <dxf>
      <font>
        <strike val="0"/>
        <outline val="0"/>
        <shadow val="0"/>
        <u val="none"/>
        <vertAlign val="baseline"/>
        <name val="Noto Sans"/>
        <family val="2"/>
        <scheme val="major"/>
      </font>
      <alignment horizontal="left" vertical="top" textRotation="0" wrapText="1" indent="0" justifyLastLine="0" shrinkToFit="0" readingOrder="0"/>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border diagonalUp="0" diagonalDown="0" outline="0">
        <left/>
        <right style="thin">
          <color auto="1"/>
        </right>
        <top/>
        <bottom/>
      </border>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border diagonalUp="0" diagonalDown="0" outline="0">
        <left/>
        <right style="thin">
          <color auto="1"/>
        </right>
        <top/>
        <bottom/>
      </border>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dxf>
    <dxf>
      <font>
        <b/>
        <i val="0"/>
        <strike val="0"/>
        <condense val="0"/>
        <extend val="0"/>
        <outline val="0"/>
        <shadow val="0"/>
        <u val="none"/>
        <vertAlign val="baseline"/>
        <sz val="8"/>
        <color rgb="FF000000"/>
        <name val="Noto Sans"/>
        <family val="2"/>
        <scheme val="major"/>
      </font>
      <alignment horizontal="left" vertical="center" textRotation="0" wrapText="1" indent="0" justifyLastLine="0" shrinkToFit="0" readingOrder="0"/>
      <border diagonalUp="0" diagonalDown="0" outline="0">
        <left style="thin">
          <color indexed="64"/>
        </left>
        <right style="thin">
          <color indexed="64"/>
        </right>
        <top/>
        <bottom/>
      </border>
    </dxf>
    <dxf>
      <font>
        <b/>
        <i val="0"/>
        <strike val="0"/>
        <condense val="0"/>
        <extend val="0"/>
        <outline val="0"/>
        <shadow val="0"/>
        <u val="none"/>
        <vertAlign val="baseline"/>
        <sz val="8"/>
        <color rgb="FF000000"/>
        <name val="Noto Sans"/>
        <family val="2"/>
        <scheme val="major"/>
      </font>
      <alignment horizontal="left" vertical="center" textRotation="0" wrapText="1" indent="0" justifyLastLine="0" shrinkToFit="0" readingOrder="0"/>
      <border diagonalUp="0" diagonalDown="0" outline="0">
        <left/>
        <right style="thin">
          <color auto="1"/>
        </right>
        <top/>
        <bottom/>
      </border>
    </dxf>
    <dxf>
      <border outline="0">
        <right style="thin">
          <color rgb="FF857363"/>
        </right>
      </border>
    </dxf>
    <dxf>
      <font>
        <b val="0"/>
        <i val="0"/>
        <strike val="0"/>
        <condense val="0"/>
        <extend val="0"/>
        <outline val="0"/>
        <shadow val="0"/>
        <u val="none"/>
        <vertAlign val="baseline"/>
        <sz val="8"/>
        <color rgb="FF000000"/>
        <name val="Noto Sans"/>
        <family val="2"/>
        <scheme val="major"/>
      </font>
      <alignment horizontal="right" vertical="bottom" textRotation="0" wrapText="0" indent="0" justifyLastLine="0" shrinkToFit="0" readingOrder="0"/>
    </dxf>
    <dxf>
      <font>
        <strike val="0"/>
        <outline val="0"/>
        <shadow val="0"/>
        <u val="none"/>
        <vertAlign val="baseline"/>
        <name val="Noto Sans"/>
        <family val="2"/>
        <scheme val="major"/>
      </font>
      <alignment horizontal="left" vertical="top" textRotation="0" wrapText="1" indent="0" justifyLastLine="0" shrinkToFit="0" readingOrder="0"/>
    </dxf>
    <dxf>
      <font>
        <b val="0"/>
        <i val="0"/>
        <strike val="0"/>
        <condense val="0"/>
        <extend val="0"/>
        <outline val="0"/>
        <shadow val="0"/>
        <u val="none"/>
        <vertAlign val="baseline"/>
        <sz val="8"/>
        <color rgb="FF000000"/>
        <name val="Noto Sans"/>
        <family val="2"/>
        <scheme val="major"/>
      </font>
      <numFmt numFmtId="166" formatCode="0.0"/>
      <alignment horizontal="right" vertical="center" textRotation="0" wrapText="1" indent="0" justifyLastLine="0" shrinkToFit="0" readingOrder="0"/>
    </dxf>
    <dxf>
      <font>
        <b val="0"/>
        <i val="0"/>
        <strike val="0"/>
        <condense val="0"/>
        <extend val="0"/>
        <outline val="0"/>
        <shadow val="0"/>
        <u val="none"/>
        <vertAlign val="baseline"/>
        <sz val="8"/>
        <color rgb="FF000000"/>
        <name val="Noto Sans"/>
        <family val="2"/>
        <scheme val="major"/>
      </font>
      <numFmt numFmtId="166" formatCode="0.0"/>
      <alignment horizontal="right" vertical="center" textRotation="0" wrapText="1" indent="0" justifyLastLine="0" shrinkToFit="0" readingOrder="0"/>
    </dxf>
    <dxf>
      <font>
        <b val="0"/>
        <i val="0"/>
        <strike val="0"/>
        <condense val="0"/>
        <extend val="0"/>
        <outline val="0"/>
        <shadow val="0"/>
        <u val="none"/>
        <vertAlign val="baseline"/>
        <sz val="8"/>
        <color rgb="FF000000"/>
        <name val="Noto Sans"/>
        <family val="2"/>
        <scheme val="major"/>
      </font>
      <numFmt numFmtId="166" formatCode="0.0"/>
      <alignment horizontal="right" vertical="center" textRotation="0" wrapText="1" indent="0" justifyLastLine="0" shrinkToFit="0" readingOrder="0"/>
    </dxf>
    <dxf>
      <font>
        <b val="0"/>
        <i val="0"/>
        <strike val="0"/>
        <condense val="0"/>
        <extend val="0"/>
        <outline val="0"/>
        <shadow val="0"/>
        <u val="none"/>
        <vertAlign val="baseline"/>
        <sz val="8"/>
        <color rgb="FF000000"/>
        <name val="Noto Sans"/>
        <family val="2"/>
        <scheme val="major"/>
      </font>
      <numFmt numFmtId="166" formatCode="0.0"/>
      <alignment horizontal="right" vertical="center" textRotation="0" wrapText="1" indent="0" justifyLastLine="0" shrinkToFit="0" readingOrder="0"/>
    </dxf>
    <dxf>
      <font>
        <b val="0"/>
        <i val="0"/>
        <strike val="0"/>
        <condense val="0"/>
        <extend val="0"/>
        <outline val="0"/>
        <shadow val="0"/>
        <u val="none"/>
        <vertAlign val="baseline"/>
        <sz val="8"/>
        <color rgb="FF000000"/>
        <name val="Noto Sans"/>
        <family val="2"/>
        <scheme val="major"/>
      </font>
      <numFmt numFmtId="166" formatCode="0.0"/>
      <alignment horizontal="right" vertical="center" textRotation="0" wrapText="1" indent="0" justifyLastLine="0" shrinkToFit="0" readingOrder="0"/>
    </dxf>
    <dxf>
      <font>
        <b val="0"/>
        <i val="0"/>
        <strike val="0"/>
        <condense val="0"/>
        <extend val="0"/>
        <outline val="0"/>
        <shadow val="0"/>
        <u val="none"/>
        <vertAlign val="baseline"/>
        <sz val="8"/>
        <color rgb="FF000000"/>
        <name val="Noto Sans"/>
        <family val="2"/>
        <scheme val="major"/>
      </font>
      <numFmt numFmtId="166" formatCode="0.0"/>
      <alignment horizontal="right" vertical="center" textRotation="0" wrapText="1" indent="0" justifyLastLine="0" shrinkToFit="0" readingOrder="0"/>
    </dxf>
    <dxf>
      <font>
        <b val="0"/>
        <i val="0"/>
        <strike val="0"/>
        <condense val="0"/>
        <extend val="0"/>
        <outline val="0"/>
        <shadow val="0"/>
        <u val="none"/>
        <vertAlign val="baseline"/>
        <sz val="8"/>
        <color rgb="FF000000"/>
        <name val="Noto Sans"/>
        <family val="2"/>
        <scheme val="major"/>
      </font>
      <numFmt numFmtId="166" formatCode="0.0"/>
      <alignment horizontal="right" vertical="center" textRotation="0" wrapText="1" indent="0" justifyLastLine="0" shrinkToFit="0" readingOrder="0"/>
    </dxf>
    <dxf>
      <font>
        <b val="0"/>
        <i val="0"/>
        <strike val="0"/>
        <condense val="0"/>
        <extend val="0"/>
        <outline val="0"/>
        <shadow val="0"/>
        <u val="none"/>
        <vertAlign val="baseline"/>
        <sz val="8"/>
        <color rgb="FF000000"/>
        <name val="Noto Sans"/>
        <family val="2"/>
        <scheme val="major"/>
      </font>
      <numFmt numFmtId="166" formatCode="0.0"/>
      <alignment horizontal="right" vertical="center" textRotation="0" wrapText="1" indent="0" justifyLastLine="0" shrinkToFit="0" readingOrder="0"/>
      <border diagonalUp="0" diagonalDown="0" outline="0">
        <left/>
        <right style="thin">
          <color auto="1"/>
        </right>
        <top/>
        <bottom/>
      </border>
    </dxf>
    <dxf>
      <font>
        <b val="0"/>
        <i val="0"/>
        <strike val="0"/>
        <condense val="0"/>
        <extend val="0"/>
        <outline val="0"/>
        <shadow val="0"/>
        <u val="none"/>
        <vertAlign val="baseline"/>
        <sz val="8"/>
        <color rgb="FF000000"/>
        <name val="Noto Sans"/>
        <family val="2"/>
        <scheme val="major"/>
      </font>
      <numFmt numFmtId="166" formatCode="0.0"/>
      <alignment horizontal="right" vertical="center" textRotation="0" wrapText="1" indent="0" justifyLastLine="0" shrinkToFit="0" readingOrder="0"/>
    </dxf>
    <dxf>
      <font>
        <b val="0"/>
        <i val="0"/>
        <strike val="0"/>
        <condense val="0"/>
        <extend val="0"/>
        <outline val="0"/>
        <shadow val="0"/>
        <u val="none"/>
        <vertAlign val="baseline"/>
        <sz val="8"/>
        <color rgb="FF000000"/>
        <name val="Noto Sans"/>
        <family val="2"/>
        <scheme val="major"/>
      </font>
      <numFmt numFmtId="166" formatCode="0.0"/>
      <alignment horizontal="right" vertical="center" textRotation="0" wrapText="1" indent="0" justifyLastLine="0" shrinkToFit="0" readingOrder="0"/>
    </dxf>
    <dxf>
      <font>
        <b val="0"/>
        <i val="0"/>
        <strike val="0"/>
        <condense val="0"/>
        <extend val="0"/>
        <outline val="0"/>
        <shadow val="0"/>
        <u val="none"/>
        <vertAlign val="baseline"/>
        <sz val="8"/>
        <color rgb="FF000000"/>
        <name val="Noto Sans"/>
        <family val="2"/>
        <scheme val="major"/>
      </font>
      <numFmt numFmtId="166" formatCode="0.0"/>
      <alignment horizontal="right" vertical="center" textRotation="0" wrapText="1" indent="0" justifyLastLine="0" shrinkToFit="0" readingOrder="0"/>
    </dxf>
    <dxf>
      <font>
        <b val="0"/>
        <i val="0"/>
        <strike val="0"/>
        <condense val="0"/>
        <extend val="0"/>
        <outline val="0"/>
        <shadow val="0"/>
        <u val="none"/>
        <vertAlign val="baseline"/>
        <sz val="8"/>
        <color rgb="FF000000"/>
        <name val="Noto Sans"/>
        <family val="2"/>
        <scheme val="major"/>
      </font>
      <numFmt numFmtId="166" formatCode="0.0"/>
      <alignment horizontal="right" vertical="center" textRotation="0" wrapText="1" indent="0" justifyLastLine="0" shrinkToFit="0" readingOrder="0"/>
    </dxf>
    <dxf>
      <font>
        <b val="0"/>
        <i val="0"/>
        <strike val="0"/>
        <condense val="0"/>
        <extend val="0"/>
        <outline val="0"/>
        <shadow val="0"/>
        <u val="none"/>
        <vertAlign val="baseline"/>
        <sz val="8"/>
        <color rgb="FF000000"/>
        <name val="Noto Sans"/>
        <family val="2"/>
        <scheme val="major"/>
      </font>
      <numFmt numFmtId="166" formatCode="0.0"/>
      <alignment horizontal="right" vertical="center" textRotation="0" wrapText="1" indent="0" justifyLastLine="0" shrinkToFit="0" readingOrder="0"/>
    </dxf>
    <dxf>
      <font>
        <b val="0"/>
        <i val="0"/>
        <strike val="0"/>
        <condense val="0"/>
        <extend val="0"/>
        <outline val="0"/>
        <shadow val="0"/>
        <u val="none"/>
        <vertAlign val="baseline"/>
        <sz val="8"/>
        <color rgb="FF000000"/>
        <name val="Noto Sans"/>
        <family val="2"/>
        <scheme val="major"/>
      </font>
      <numFmt numFmtId="166" formatCode="0.0"/>
      <alignment horizontal="right" vertical="center" textRotation="0" wrapText="1" indent="0" justifyLastLine="0" shrinkToFit="0" readingOrder="0"/>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border diagonalUp="0" diagonalDown="0" outline="0">
        <left/>
        <right style="thin">
          <color auto="1"/>
        </right>
        <top/>
        <bottom/>
      </border>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6" formatCode="0.0"/>
      <alignment horizontal="right" vertical="center" textRotation="0" wrapText="1" indent="0" justifyLastLine="0" shrinkToFit="0" readingOrder="0"/>
      <border diagonalUp="0" diagonalDown="0" outline="0">
        <left/>
        <right style="thin">
          <color auto="1"/>
        </right>
        <top/>
        <bottom/>
      </border>
    </dxf>
    <dxf>
      <font>
        <b val="0"/>
        <i val="0"/>
        <strike val="0"/>
        <condense val="0"/>
        <extend val="0"/>
        <outline val="0"/>
        <shadow val="0"/>
        <u val="none"/>
        <vertAlign val="baseline"/>
        <sz val="8"/>
        <color rgb="FF000000"/>
        <name val="Noto Sans"/>
        <family val="2"/>
        <scheme val="major"/>
      </font>
      <numFmt numFmtId="166" formatCode="0.0"/>
      <alignment horizontal="right" vertical="center" textRotation="0" wrapText="1" indent="0" justifyLastLine="0" shrinkToFit="0" readingOrder="0"/>
    </dxf>
    <dxf>
      <font>
        <b val="0"/>
        <i val="0"/>
        <strike val="0"/>
        <condense val="0"/>
        <extend val="0"/>
        <outline val="0"/>
        <shadow val="0"/>
        <u val="none"/>
        <vertAlign val="baseline"/>
        <sz val="8"/>
        <color rgb="FF000000"/>
        <name val="Noto Sans"/>
        <family val="2"/>
        <scheme val="major"/>
      </font>
      <numFmt numFmtId="166" formatCode="0.0"/>
      <alignment horizontal="right" vertical="center" textRotation="0" wrapText="1" indent="0" justifyLastLine="0" shrinkToFit="0" readingOrder="0"/>
    </dxf>
    <dxf>
      <font>
        <b val="0"/>
        <i val="0"/>
        <strike val="0"/>
        <condense val="0"/>
        <extend val="0"/>
        <outline val="0"/>
        <shadow val="0"/>
        <u val="none"/>
        <vertAlign val="baseline"/>
        <sz val="8"/>
        <color rgb="FF000000"/>
        <name val="Noto Sans"/>
        <family val="2"/>
        <scheme val="major"/>
      </font>
      <numFmt numFmtId="166" formatCode="0.0"/>
      <alignment horizontal="right" vertical="center" textRotation="0" wrapText="1" indent="0" justifyLastLine="0" shrinkToFit="0" readingOrder="0"/>
    </dxf>
    <dxf>
      <font>
        <b val="0"/>
        <i val="0"/>
        <strike val="0"/>
        <condense val="0"/>
        <extend val="0"/>
        <outline val="0"/>
        <shadow val="0"/>
        <u val="none"/>
        <vertAlign val="baseline"/>
        <sz val="8"/>
        <color rgb="FF000000"/>
        <name val="Noto Sans"/>
        <family val="2"/>
        <scheme val="major"/>
      </font>
      <numFmt numFmtId="166" formatCode="0.0"/>
      <alignment horizontal="right" vertical="center" textRotation="0" wrapText="1" indent="0" justifyLastLine="0" shrinkToFit="0" readingOrder="0"/>
    </dxf>
    <dxf>
      <font>
        <b val="0"/>
        <i val="0"/>
        <strike val="0"/>
        <condense val="0"/>
        <extend val="0"/>
        <outline val="0"/>
        <shadow val="0"/>
        <u val="none"/>
        <vertAlign val="baseline"/>
        <sz val="8"/>
        <color rgb="FF000000"/>
        <name val="Noto Sans"/>
        <family val="2"/>
        <scheme val="major"/>
      </font>
      <numFmt numFmtId="166" formatCode="0.0"/>
      <alignment horizontal="right" vertical="center" textRotation="0" wrapText="1" indent="0" justifyLastLine="0" shrinkToFit="0" readingOrder="0"/>
    </dxf>
    <dxf>
      <font>
        <b val="0"/>
        <i val="0"/>
        <strike val="0"/>
        <condense val="0"/>
        <extend val="0"/>
        <outline val="0"/>
        <shadow val="0"/>
        <u val="none"/>
        <vertAlign val="baseline"/>
        <sz val="8"/>
        <color rgb="FF000000"/>
        <name val="Noto Sans"/>
        <family val="2"/>
        <scheme val="major"/>
      </font>
      <numFmt numFmtId="166" formatCode="0.0"/>
      <alignment horizontal="right" vertical="center" textRotation="0" wrapText="1" indent="0" justifyLastLine="0" shrinkToFit="0" readingOrder="0"/>
      <border diagonalUp="0" diagonalDown="0" outline="0">
        <left style="thin">
          <color auto="1"/>
        </left>
        <right/>
        <top/>
        <bottom/>
      </border>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border diagonalUp="0" diagonalDown="0" outline="0">
        <left/>
        <right style="thin">
          <color auto="1"/>
        </right>
        <top/>
        <bottom/>
      </border>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6" formatCode="0.0"/>
      <alignment horizontal="right" vertical="center" textRotation="0" wrapText="1" indent="0" justifyLastLine="0" shrinkToFit="0" readingOrder="0"/>
      <border diagonalUp="0" diagonalDown="0" outline="0">
        <left/>
        <right style="thin">
          <color auto="1"/>
        </right>
        <top/>
        <bottom/>
      </border>
    </dxf>
    <dxf>
      <font>
        <b val="0"/>
        <i val="0"/>
        <strike val="0"/>
        <condense val="0"/>
        <extend val="0"/>
        <outline val="0"/>
        <shadow val="0"/>
        <u val="none"/>
        <vertAlign val="baseline"/>
        <sz val="8"/>
        <color rgb="FF000000"/>
        <name val="Noto Sans"/>
        <family val="2"/>
        <scheme val="major"/>
      </font>
      <numFmt numFmtId="166" formatCode="0.0"/>
      <alignment horizontal="right" vertical="center" textRotation="0" wrapText="1" indent="0" justifyLastLine="0" shrinkToFit="0" readingOrder="0"/>
    </dxf>
    <dxf>
      <font>
        <b val="0"/>
        <i val="0"/>
        <strike val="0"/>
        <condense val="0"/>
        <extend val="0"/>
        <outline val="0"/>
        <shadow val="0"/>
        <u val="none"/>
        <vertAlign val="baseline"/>
        <sz val="8"/>
        <color rgb="FF000000"/>
        <name val="Noto Sans"/>
        <family val="2"/>
        <scheme val="major"/>
      </font>
      <numFmt numFmtId="166" formatCode="0.0"/>
      <alignment horizontal="right" vertical="center" textRotation="0" wrapText="1" indent="0" justifyLastLine="0" shrinkToFit="0" readingOrder="0"/>
    </dxf>
    <dxf>
      <font>
        <b val="0"/>
        <i val="0"/>
        <strike val="0"/>
        <condense val="0"/>
        <extend val="0"/>
        <outline val="0"/>
        <shadow val="0"/>
        <u val="none"/>
        <vertAlign val="baseline"/>
        <sz val="8"/>
        <color rgb="FF000000"/>
        <name val="Noto Sans"/>
        <family val="2"/>
        <scheme val="major"/>
      </font>
      <numFmt numFmtId="166" formatCode="0.0"/>
      <alignment horizontal="right" vertical="center" textRotation="0" wrapText="1" indent="0" justifyLastLine="0" shrinkToFit="0" readingOrder="0"/>
    </dxf>
    <dxf>
      <font>
        <b val="0"/>
        <i val="0"/>
        <strike val="0"/>
        <condense val="0"/>
        <extend val="0"/>
        <outline val="0"/>
        <shadow val="0"/>
        <u val="none"/>
        <vertAlign val="baseline"/>
        <sz val="8"/>
        <color rgb="FF000000"/>
        <name val="Noto Sans"/>
        <family val="2"/>
        <scheme val="major"/>
      </font>
      <numFmt numFmtId="166" formatCode="0.0"/>
      <alignment horizontal="right" vertical="center" textRotation="0" wrapText="1" indent="0" justifyLastLine="0" shrinkToFit="0" readingOrder="0"/>
    </dxf>
    <dxf>
      <font>
        <b val="0"/>
        <i val="0"/>
        <strike val="0"/>
        <condense val="0"/>
        <extend val="0"/>
        <outline val="0"/>
        <shadow val="0"/>
        <u val="none"/>
        <vertAlign val="baseline"/>
        <sz val="8"/>
        <color rgb="FF000000"/>
        <name val="Noto Sans"/>
        <family val="2"/>
        <scheme val="major"/>
      </font>
      <numFmt numFmtId="166" formatCode="0.0"/>
      <alignment horizontal="right" vertical="center" textRotation="0" wrapText="1" indent="0" justifyLastLine="0" shrinkToFit="0" readingOrder="0"/>
    </dxf>
    <dxf>
      <font>
        <b val="0"/>
        <i val="0"/>
        <strike val="0"/>
        <condense val="0"/>
        <extend val="0"/>
        <outline val="0"/>
        <shadow val="0"/>
        <u val="none"/>
        <vertAlign val="baseline"/>
        <sz val="8"/>
        <color rgb="FF000000"/>
        <name val="Noto Sans"/>
        <family val="2"/>
        <scheme val="major"/>
      </font>
      <numFmt numFmtId="166" formatCode="0.0"/>
      <alignment horizontal="right" vertical="center" textRotation="0" wrapText="1" indent="0" justifyLastLine="0" shrinkToFit="0" readingOrder="0"/>
    </dxf>
    <dxf>
      <font>
        <b val="0"/>
        <i val="0"/>
        <strike val="0"/>
        <condense val="0"/>
        <extend val="0"/>
        <outline val="0"/>
        <shadow val="0"/>
        <u val="none"/>
        <vertAlign val="baseline"/>
        <sz val="8"/>
        <color rgb="FF000000"/>
        <name val="Noto Sans"/>
        <family val="2"/>
        <scheme val="major"/>
      </font>
      <alignment horizontal="left" vertical="center" textRotation="0" wrapText="1" indent="0" justifyLastLine="0" shrinkToFit="0" readingOrder="0"/>
    </dxf>
    <dxf>
      <font>
        <b/>
        <i val="0"/>
        <strike val="0"/>
        <condense val="0"/>
        <extend val="0"/>
        <outline val="0"/>
        <shadow val="0"/>
        <u val="none"/>
        <vertAlign val="baseline"/>
        <sz val="8"/>
        <color rgb="FF000000"/>
        <name val="Noto Sans"/>
        <family val="2"/>
        <scheme val="major"/>
      </font>
      <alignment horizontal="left" vertical="center" textRotation="0" wrapText="1" indent="0" justifyLastLine="0" shrinkToFit="0" readingOrder="0"/>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rgb="FF000000"/>
        <name val="Noto Sans"/>
        <family val="2"/>
        <scheme val="major"/>
      </font>
      <alignment horizontal="right" vertical="bottom" textRotation="0" wrapText="0" indent="0" justifyLastLine="0" shrinkToFit="0" readingOrder="0"/>
    </dxf>
    <dxf>
      <font>
        <strike val="0"/>
        <outline val="0"/>
        <shadow val="0"/>
        <u val="none"/>
        <vertAlign val="baseline"/>
        <name val="Noto Sans"/>
        <family val="2"/>
        <scheme val="major"/>
      </font>
      <alignment horizontal="left" vertical="top" textRotation="0" wrapText="1" indent="0" justifyLastLine="0" shrinkToFit="0" readingOrder="0"/>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3" formatCode="#,##0"/>
      <alignment horizontal="right" vertical="center" textRotation="0" wrapText="1" indent="0" justifyLastLine="0" shrinkToFit="0" readingOrder="0"/>
      <border diagonalUp="0" diagonalDown="0" outline="0">
        <left/>
        <right style="thin">
          <color auto="1"/>
        </right>
        <top/>
        <bottom/>
      </border>
    </dxf>
    <dxf>
      <font>
        <b val="0"/>
        <i val="0"/>
        <strike val="0"/>
        <condense val="0"/>
        <extend val="0"/>
        <outline val="0"/>
        <shadow val="0"/>
        <u val="none"/>
        <vertAlign val="baseline"/>
        <sz val="8"/>
        <color rgb="FF000000"/>
        <name val="Noto Sans"/>
        <family val="2"/>
        <scheme val="major"/>
      </font>
      <numFmt numFmtId="3" formatCode="#,##0"/>
      <alignment horizontal="right" vertical="center" textRotation="0" wrapText="1" indent="0" justifyLastLine="0" shrinkToFit="0" readingOrder="0"/>
    </dxf>
    <dxf>
      <font>
        <b val="0"/>
        <i val="0"/>
        <strike val="0"/>
        <condense val="0"/>
        <extend val="0"/>
        <outline val="0"/>
        <shadow val="0"/>
        <u val="none"/>
        <vertAlign val="baseline"/>
        <sz val="8"/>
        <color rgb="FF000000"/>
        <name val="Noto Sans"/>
        <family val="2"/>
        <scheme val="major"/>
      </font>
      <numFmt numFmtId="3" formatCode="#,##0"/>
      <alignment horizontal="right" vertical="center" textRotation="0" wrapText="1" indent="0" justifyLastLine="0" shrinkToFit="0" readingOrder="0"/>
    </dxf>
    <dxf>
      <font>
        <b val="0"/>
        <i val="0"/>
        <strike val="0"/>
        <condense val="0"/>
        <extend val="0"/>
        <outline val="0"/>
        <shadow val="0"/>
        <u val="none"/>
        <vertAlign val="baseline"/>
        <sz val="8"/>
        <color rgb="FF000000"/>
        <name val="Noto Sans"/>
        <family val="2"/>
        <scheme val="major"/>
      </font>
      <numFmt numFmtId="3" formatCode="#,##0"/>
      <alignment horizontal="right" vertical="center" textRotation="0" wrapText="1" indent="0" justifyLastLine="0" shrinkToFit="0" readingOrder="0"/>
    </dxf>
    <dxf>
      <font>
        <b val="0"/>
        <i val="0"/>
        <strike val="0"/>
        <condense val="0"/>
        <extend val="0"/>
        <outline val="0"/>
        <shadow val="0"/>
        <u val="none"/>
        <vertAlign val="baseline"/>
        <sz val="8"/>
        <color rgb="FF000000"/>
        <name val="Noto Sans"/>
        <family val="2"/>
        <scheme val="major"/>
      </font>
      <numFmt numFmtId="3" formatCode="#,##0"/>
      <alignment horizontal="right" vertical="center" textRotation="0" wrapText="1" indent="0" justifyLastLine="0" shrinkToFit="0" readingOrder="0"/>
    </dxf>
    <dxf>
      <font>
        <b val="0"/>
        <i val="0"/>
        <strike val="0"/>
        <condense val="0"/>
        <extend val="0"/>
        <outline val="0"/>
        <shadow val="0"/>
        <u val="none"/>
        <vertAlign val="baseline"/>
        <sz val="8"/>
        <color rgb="FF000000"/>
        <name val="Noto Sans"/>
        <family val="2"/>
        <scheme val="major"/>
      </font>
      <numFmt numFmtId="3" formatCode="#,##0"/>
      <alignment horizontal="right" vertical="center" textRotation="0" wrapText="1" indent="0" justifyLastLine="0" shrinkToFit="0" readingOrder="0"/>
    </dxf>
    <dxf>
      <font>
        <b val="0"/>
        <i val="0"/>
        <strike val="0"/>
        <condense val="0"/>
        <extend val="0"/>
        <outline val="0"/>
        <shadow val="0"/>
        <u val="none"/>
        <vertAlign val="baseline"/>
        <sz val="8"/>
        <color rgb="FF000000"/>
        <name val="Noto Sans"/>
        <family val="2"/>
        <scheme val="major"/>
      </font>
      <numFmt numFmtId="3" formatCode="#,##0"/>
      <alignment horizontal="right" vertical="center" textRotation="0" wrapText="1" indent="0" justifyLastLine="0" shrinkToFit="0" readingOrder="0"/>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border diagonalUp="0" diagonalDown="0" outline="0">
        <left/>
        <right style="thin">
          <color auto="1"/>
        </right>
        <top/>
        <bottom/>
      </border>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3" formatCode="#,##0"/>
      <alignment horizontal="right" vertical="center" textRotation="0" wrapText="1" indent="0" justifyLastLine="0" shrinkToFit="0" readingOrder="0"/>
      <border diagonalUp="0" diagonalDown="0" outline="0">
        <left/>
        <right style="thin">
          <color auto="1"/>
        </right>
        <top/>
        <bottom/>
      </border>
    </dxf>
    <dxf>
      <font>
        <b val="0"/>
        <i val="0"/>
        <strike val="0"/>
        <condense val="0"/>
        <extend val="0"/>
        <outline val="0"/>
        <shadow val="0"/>
        <u val="none"/>
        <vertAlign val="baseline"/>
        <sz val="8"/>
        <color rgb="FF000000"/>
        <name val="Noto Sans"/>
        <family val="2"/>
        <scheme val="major"/>
      </font>
      <numFmt numFmtId="3" formatCode="#,##0"/>
      <alignment horizontal="right" vertical="center" textRotation="0" wrapText="1" indent="0" justifyLastLine="0" shrinkToFit="0" readingOrder="0"/>
    </dxf>
    <dxf>
      <font>
        <b val="0"/>
        <i val="0"/>
        <strike val="0"/>
        <condense val="0"/>
        <extend val="0"/>
        <outline val="0"/>
        <shadow val="0"/>
        <u val="none"/>
        <vertAlign val="baseline"/>
        <sz val="8"/>
        <color rgb="FF000000"/>
        <name val="Noto Sans"/>
        <family val="2"/>
        <scheme val="major"/>
      </font>
      <numFmt numFmtId="3" formatCode="#,##0"/>
      <alignment horizontal="right" vertical="center" textRotation="0" wrapText="1" indent="0" justifyLastLine="0" shrinkToFit="0" readingOrder="0"/>
    </dxf>
    <dxf>
      <font>
        <b val="0"/>
        <i val="0"/>
        <strike val="0"/>
        <condense val="0"/>
        <extend val="0"/>
        <outline val="0"/>
        <shadow val="0"/>
        <u val="none"/>
        <vertAlign val="baseline"/>
        <sz val="8"/>
        <color rgb="FF000000"/>
        <name val="Noto Sans"/>
        <family val="2"/>
        <scheme val="major"/>
      </font>
      <numFmt numFmtId="3" formatCode="#,##0"/>
      <alignment horizontal="right" vertical="center" textRotation="0" wrapText="1" indent="0" justifyLastLine="0" shrinkToFit="0" readingOrder="0"/>
    </dxf>
    <dxf>
      <font>
        <b val="0"/>
        <i val="0"/>
        <strike val="0"/>
        <condense val="0"/>
        <extend val="0"/>
        <outline val="0"/>
        <shadow val="0"/>
        <u val="none"/>
        <vertAlign val="baseline"/>
        <sz val="8"/>
        <color rgb="FF000000"/>
        <name val="Noto Sans"/>
        <family val="2"/>
        <scheme val="major"/>
      </font>
      <numFmt numFmtId="3" formatCode="#,##0"/>
      <alignment horizontal="right" vertical="center" textRotation="0" wrapText="1" indent="0" justifyLastLine="0" shrinkToFit="0" readingOrder="0"/>
    </dxf>
    <dxf>
      <font>
        <b val="0"/>
        <i val="0"/>
        <strike val="0"/>
        <condense val="0"/>
        <extend val="0"/>
        <outline val="0"/>
        <shadow val="0"/>
        <u val="none"/>
        <vertAlign val="baseline"/>
        <sz val="8"/>
        <color rgb="FF000000"/>
        <name val="Noto Sans"/>
        <family val="2"/>
        <scheme val="major"/>
      </font>
      <numFmt numFmtId="3" formatCode="#,##0"/>
      <alignment horizontal="right" vertical="center" textRotation="0" wrapText="1" indent="0" justifyLastLine="0" shrinkToFit="0" readingOrder="0"/>
    </dxf>
    <dxf>
      <font>
        <b val="0"/>
        <i val="0"/>
        <strike val="0"/>
        <condense val="0"/>
        <extend val="0"/>
        <outline val="0"/>
        <shadow val="0"/>
        <u val="none"/>
        <vertAlign val="baseline"/>
        <sz val="8"/>
        <color rgb="FF000000"/>
        <name val="Noto Sans"/>
        <family val="2"/>
        <scheme val="major"/>
      </font>
      <numFmt numFmtId="3" formatCode="#,##0"/>
      <alignment horizontal="right" vertical="center" textRotation="0" wrapText="1" indent="0" justifyLastLine="0" shrinkToFit="0" readingOrder="0"/>
      <border diagonalUp="0" diagonalDown="0" outline="0">
        <left style="thin">
          <color auto="1"/>
        </left>
        <right/>
        <top/>
        <bottom/>
      </border>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border diagonalUp="0" diagonalDown="0" outline="0">
        <left/>
        <right style="thin">
          <color auto="1"/>
        </right>
        <top/>
        <bottom/>
      </border>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3" formatCode="#,##0"/>
      <alignment horizontal="right" vertical="center" textRotation="0" wrapText="1" indent="0" justifyLastLine="0" shrinkToFit="0" readingOrder="0"/>
      <border diagonalUp="0" diagonalDown="0" outline="0">
        <left/>
        <right style="thin">
          <color auto="1"/>
        </right>
        <top/>
        <bottom/>
      </border>
    </dxf>
    <dxf>
      <font>
        <b val="0"/>
        <i val="0"/>
        <strike val="0"/>
        <condense val="0"/>
        <extend val="0"/>
        <outline val="0"/>
        <shadow val="0"/>
        <u val="none"/>
        <vertAlign val="baseline"/>
        <sz val="8"/>
        <color rgb="FF000000"/>
        <name val="Noto Sans"/>
        <family val="2"/>
        <scheme val="major"/>
      </font>
      <numFmt numFmtId="3" formatCode="#,##0"/>
      <alignment horizontal="right" vertical="center" textRotation="0" wrapText="1" indent="0" justifyLastLine="0" shrinkToFit="0" readingOrder="0"/>
    </dxf>
    <dxf>
      <font>
        <b val="0"/>
        <i val="0"/>
        <strike val="0"/>
        <condense val="0"/>
        <extend val="0"/>
        <outline val="0"/>
        <shadow val="0"/>
        <u val="none"/>
        <vertAlign val="baseline"/>
        <sz val="8"/>
        <color rgb="FF000000"/>
        <name val="Noto Sans"/>
        <family val="2"/>
        <scheme val="major"/>
      </font>
      <numFmt numFmtId="3" formatCode="#,##0"/>
      <alignment horizontal="right" vertical="center" textRotation="0" wrapText="1" indent="0" justifyLastLine="0" shrinkToFit="0" readingOrder="0"/>
    </dxf>
    <dxf>
      <font>
        <b val="0"/>
        <i val="0"/>
        <strike val="0"/>
        <condense val="0"/>
        <extend val="0"/>
        <outline val="0"/>
        <shadow val="0"/>
        <u val="none"/>
        <vertAlign val="baseline"/>
        <sz val="8"/>
        <color rgb="FF000000"/>
        <name val="Noto Sans"/>
        <family val="2"/>
        <scheme val="major"/>
      </font>
      <numFmt numFmtId="3" formatCode="#,##0"/>
      <alignment horizontal="right" vertical="center" textRotation="0" wrapText="1" indent="0" justifyLastLine="0" shrinkToFit="0" readingOrder="0"/>
    </dxf>
    <dxf>
      <font>
        <b val="0"/>
        <i val="0"/>
        <strike val="0"/>
        <condense val="0"/>
        <extend val="0"/>
        <outline val="0"/>
        <shadow val="0"/>
        <u val="none"/>
        <vertAlign val="baseline"/>
        <sz val="8"/>
        <color rgb="FF000000"/>
        <name val="Noto Sans"/>
        <family val="2"/>
        <scheme val="major"/>
      </font>
      <numFmt numFmtId="3" formatCode="#,##0"/>
      <alignment horizontal="right" vertical="center" textRotation="0" wrapText="1" indent="0" justifyLastLine="0" shrinkToFit="0" readingOrder="0"/>
    </dxf>
    <dxf>
      <font>
        <b val="0"/>
        <i val="0"/>
        <strike val="0"/>
        <condense val="0"/>
        <extend val="0"/>
        <outline val="0"/>
        <shadow val="0"/>
        <u val="none"/>
        <vertAlign val="baseline"/>
        <sz val="8"/>
        <color rgb="FF000000"/>
        <name val="Noto Sans"/>
        <family val="2"/>
        <scheme val="major"/>
      </font>
      <numFmt numFmtId="3" formatCode="#,##0"/>
      <alignment horizontal="right" vertical="center" textRotation="0" wrapText="1" indent="0" justifyLastLine="0" shrinkToFit="0" readingOrder="0"/>
    </dxf>
    <dxf>
      <font>
        <b val="0"/>
        <i val="0"/>
        <strike val="0"/>
        <condense val="0"/>
        <extend val="0"/>
        <outline val="0"/>
        <shadow val="0"/>
        <u val="none"/>
        <vertAlign val="baseline"/>
        <sz val="8"/>
        <color rgb="FF000000"/>
        <name val="Noto Sans"/>
        <family val="2"/>
        <scheme val="major"/>
      </font>
      <numFmt numFmtId="3" formatCode="#,##0"/>
      <alignment horizontal="right" vertical="center" textRotation="0" wrapText="1" indent="0" justifyLastLine="0" shrinkToFit="0" readingOrder="0"/>
    </dxf>
    <dxf>
      <font>
        <b val="0"/>
        <i val="0"/>
        <strike val="0"/>
        <condense val="0"/>
        <extend val="0"/>
        <outline val="0"/>
        <shadow val="0"/>
        <u val="none"/>
        <vertAlign val="baseline"/>
        <sz val="8"/>
        <color rgb="FF000000"/>
        <name val="Noto Sans"/>
        <family val="2"/>
        <scheme val="major"/>
      </font>
      <alignment horizontal="left" vertical="center" textRotation="0" wrapText="1" indent="0" justifyLastLine="0" shrinkToFit="0" readingOrder="0"/>
    </dxf>
    <dxf>
      <font>
        <b/>
        <i val="0"/>
        <strike val="0"/>
        <condense val="0"/>
        <extend val="0"/>
        <outline val="0"/>
        <shadow val="0"/>
        <u val="none"/>
        <vertAlign val="baseline"/>
        <sz val="8"/>
        <color rgb="FF000000"/>
        <name val="Noto Sans"/>
        <family val="2"/>
        <scheme val="major"/>
      </font>
      <alignment horizontal="left" vertical="center" textRotation="0" wrapText="1" indent="0" justifyLastLine="0" shrinkToFit="0" readingOrder="0"/>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rgb="FF000000"/>
        <name val="Noto Sans"/>
        <family val="2"/>
        <scheme val="major"/>
      </font>
      <alignment horizontal="right" vertical="bottom" textRotation="0" wrapText="0" indent="0" justifyLastLine="0" shrinkToFit="0" readingOrder="0"/>
    </dxf>
    <dxf>
      <font>
        <strike val="0"/>
        <outline val="0"/>
        <shadow val="0"/>
        <u val="none"/>
        <vertAlign val="baseline"/>
        <name val="Noto Sans"/>
        <family val="2"/>
        <scheme val="major"/>
      </font>
      <alignment horizontal="left" vertical="top" textRotation="0" wrapText="1" indent="0" justifyLastLine="0" shrinkToFit="0" readingOrder="0"/>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border diagonalUp="0" diagonalDown="0" outline="0">
        <left style="thin">
          <color rgb="FF857363"/>
        </left>
        <right/>
        <top/>
        <bottom/>
      </border>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border diagonalUp="0" diagonalDown="0" outline="0">
        <left/>
        <right style="thin">
          <color rgb="FF857363"/>
        </right>
        <top/>
        <bottom/>
      </border>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border diagonalUp="0" diagonalDown="0" outline="0">
        <left style="thin">
          <color rgb="FF857363"/>
        </left>
        <right/>
        <top/>
        <bottom/>
      </border>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border diagonalUp="0" diagonalDown="0" outline="0">
        <left/>
        <right style="thin">
          <color rgb="FF857363"/>
        </right>
        <top/>
        <bottom/>
      </border>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theme="1"/>
        <name val="Noto Sans"/>
        <family val="2"/>
        <scheme val="major"/>
      </font>
    </dxf>
    <dxf>
      <font>
        <b/>
        <i val="0"/>
        <strike val="0"/>
        <condense val="0"/>
        <extend val="0"/>
        <outline val="0"/>
        <shadow val="0"/>
        <u val="none"/>
        <vertAlign val="baseline"/>
        <sz val="8"/>
        <color rgb="FF000000"/>
        <name val="Noto Sans"/>
        <family val="2"/>
        <scheme val="major"/>
      </font>
      <alignment horizontal="left" vertical="center" textRotation="0" wrapText="1" indent="0" justifyLastLine="0" shrinkToFit="0" readingOrder="0"/>
      <border diagonalUp="0" diagonalDown="0" outline="0">
        <left/>
        <right/>
        <top style="thin">
          <color indexed="64"/>
        </top>
        <bottom style="thin">
          <color auto="1"/>
        </bottom>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Noto Sans"/>
        <family val="2"/>
        <scheme val="major"/>
      </font>
    </dxf>
    <dxf>
      <font>
        <strike val="0"/>
        <outline val="0"/>
        <shadow val="0"/>
        <u val="none"/>
        <vertAlign val="baseline"/>
        <name val="Noto Sans"/>
        <family val="2"/>
        <scheme val="major"/>
      </font>
      <alignment horizontal="general" vertical="top" textRotation="0" wrapText="1" indent="0" justifyLastLine="0" shrinkToFit="0" readingOrder="0"/>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border diagonalUp="0" diagonalDown="0" outline="0">
        <left style="thin">
          <color rgb="FF857363"/>
        </left>
        <right/>
        <top/>
        <bottom/>
      </border>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border diagonalUp="0" diagonalDown="0" outline="0">
        <left/>
        <right style="thin">
          <color rgb="FF857363"/>
        </right>
        <top/>
        <bottom/>
      </border>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border diagonalUp="0" diagonalDown="0" outline="0">
        <left style="thin">
          <color rgb="FF857363"/>
        </left>
        <right/>
        <top/>
        <bottom/>
      </border>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border diagonalUp="0" diagonalDown="0" outline="0">
        <left/>
        <right style="thin">
          <color rgb="FF857363"/>
        </right>
        <top/>
        <bottom/>
      </border>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theme="1"/>
        <name val="Noto Sans"/>
        <family val="2"/>
        <scheme val="major"/>
      </font>
    </dxf>
    <dxf>
      <font>
        <b/>
        <i val="0"/>
        <strike val="0"/>
        <condense val="0"/>
        <extend val="0"/>
        <outline val="0"/>
        <shadow val="0"/>
        <u val="none"/>
        <vertAlign val="baseline"/>
        <sz val="8"/>
        <color rgb="FF000000"/>
        <name val="Noto Sans"/>
        <family val="2"/>
        <scheme val="major"/>
      </font>
      <alignment horizontal="left" vertical="center" textRotation="0" wrapText="1" indent="0" justifyLastLine="0" shrinkToFit="0" readingOrder="0"/>
      <border diagonalUp="0" diagonalDown="0" outline="0">
        <left/>
        <right/>
        <top style="thin">
          <color indexed="64"/>
        </top>
        <bottom style="thin">
          <color auto="1"/>
        </bottom>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Noto Sans"/>
        <family val="2"/>
        <scheme val="major"/>
      </font>
    </dxf>
    <dxf>
      <font>
        <strike val="0"/>
        <outline val="0"/>
        <shadow val="0"/>
        <u val="none"/>
        <vertAlign val="baseline"/>
        <name val="Noto Sans"/>
        <family val="2"/>
        <scheme val="major"/>
      </font>
      <alignment horizontal="general" vertical="top" textRotation="0" wrapText="1" indent="0" justifyLastLine="0" shrinkToFit="0" readingOrder="0"/>
    </dxf>
    <dxf>
      <font>
        <b val="0"/>
        <i val="0"/>
        <strike val="0"/>
        <condense val="0"/>
        <extend val="0"/>
        <outline val="0"/>
        <shadow val="0"/>
        <u val="none"/>
        <vertAlign val="baseline"/>
        <sz val="8"/>
        <color rgb="FF000000"/>
        <name val="Noto Sans"/>
        <family val="2"/>
        <scheme val="major"/>
      </font>
      <numFmt numFmtId="1"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 formatCode="0"/>
      <alignment horizontal="right" vertical="bottom" textRotation="0" wrapText="0" indent="0" justifyLastLine="0" shrinkToFit="0" readingOrder="0"/>
      <border diagonalUp="0" diagonalDown="0" outline="0">
        <left style="thin">
          <color rgb="FF857363"/>
        </left>
        <right/>
        <top/>
        <bottom/>
      </border>
    </dxf>
    <dxf>
      <font>
        <b val="0"/>
        <i val="0"/>
        <strike val="0"/>
        <condense val="0"/>
        <extend val="0"/>
        <outline val="0"/>
        <shadow val="0"/>
        <u val="none"/>
        <vertAlign val="baseline"/>
        <sz val="8"/>
        <color rgb="FF000000"/>
        <name val="Noto Sans"/>
        <family val="2"/>
        <scheme val="major"/>
      </font>
      <numFmt numFmtId="1" formatCode="0"/>
      <alignment horizontal="right" vertical="bottom" textRotation="0" wrapText="0" indent="0" justifyLastLine="0" shrinkToFit="0" readingOrder="0"/>
      <border diagonalUp="0" diagonalDown="0" outline="0">
        <left/>
        <right style="thin">
          <color rgb="FF857363"/>
        </right>
        <top/>
        <bottom/>
      </border>
    </dxf>
    <dxf>
      <font>
        <b val="0"/>
        <i val="0"/>
        <strike val="0"/>
        <condense val="0"/>
        <extend val="0"/>
        <outline val="0"/>
        <shadow val="0"/>
        <u val="none"/>
        <vertAlign val="baseline"/>
        <sz val="8"/>
        <color rgb="FF000000"/>
        <name val="Noto Sans"/>
        <family val="2"/>
        <scheme val="major"/>
      </font>
      <numFmt numFmtId="1"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 formatCode="0"/>
      <alignment horizontal="right" vertical="bottom" textRotation="0" wrapText="0" indent="0" justifyLastLine="0" shrinkToFit="0" readingOrder="0"/>
      <border diagonalUp="0" diagonalDown="0" outline="0">
        <left style="thin">
          <color rgb="FF857363"/>
        </left>
        <right/>
        <top/>
        <bottom/>
      </border>
    </dxf>
    <dxf>
      <font>
        <b val="0"/>
        <i val="0"/>
        <strike val="0"/>
        <condense val="0"/>
        <extend val="0"/>
        <outline val="0"/>
        <shadow val="0"/>
        <u val="none"/>
        <vertAlign val="baseline"/>
        <sz val="8"/>
        <color rgb="FF000000"/>
        <name val="Noto Sans"/>
        <family val="2"/>
        <scheme val="major"/>
      </font>
      <numFmt numFmtId="1" formatCode="0"/>
      <alignment horizontal="right" vertical="bottom" textRotation="0" wrapText="0" indent="0" justifyLastLine="0" shrinkToFit="0" readingOrder="0"/>
      <border diagonalUp="0" diagonalDown="0" outline="0">
        <left/>
        <right style="thin">
          <color rgb="FF857363"/>
        </right>
        <top/>
        <bottom/>
      </border>
    </dxf>
    <dxf>
      <font>
        <b val="0"/>
        <i val="0"/>
        <strike val="0"/>
        <condense val="0"/>
        <extend val="0"/>
        <outline val="0"/>
        <shadow val="0"/>
        <u val="none"/>
        <vertAlign val="baseline"/>
        <sz val="8"/>
        <color rgb="FF000000"/>
        <name val="Noto Sans"/>
        <family val="2"/>
        <scheme val="major"/>
      </font>
      <numFmt numFmtId="1"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 formatCode="0"/>
      <alignment horizontal="right" vertical="bottom" textRotation="0" wrapText="0" indent="0" justifyLastLine="0" shrinkToFit="0" readingOrder="0"/>
    </dxf>
    <dxf>
      <font>
        <b val="0"/>
        <i val="0"/>
        <strike val="0"/>
        <condense val="0"/>
        <extend val="0"/>
        <outline val="0"/>
        <shadow val="0"/>
        <u val="none"/>
        <vertAlign val="baseline"/>
        <sz val="8"/>
        <color theme="1"/>
        <name val="Noto Sans"/>
        <family val="2"/>
        <scheme val="major"/>
      </font>
    </dxf>
    <dxf>
      <font>
        <b/>
        <i val="0"/>
        <strike val="0"/>
        <condense val="0"/>
        <extend val="0"/>
        <outline val="0"/>
        <shadow val="0"/>
        <u val="none"/>
        <vertAlign val="baseline"/>
        <sz val="8"/>
        <color rgb="FF000000"/>
        <name val="Noto Sans"/>
        <family val="2"/>
        <scheme val="major"/>
      </font>
      <alignment horizontal="left" vertical="center" textRotation="0" wrapText="1" indent="0" justifyLastLine="0" shrinkToFit="0" readingOrder="0"/>
      <border diagonalUp="0" diagonalDown="0" outline="0">
        <left/>
        <right/>
        <top style="thin">
          <color indexed="64"/>
        </top>
        <bottom style="thin">
          <color auto="1"/>
        </bottom>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Noto Sans"/>
        <family val="2"/>
        <scheme val="major"/>
      </font>
    </dxf>
    <dxf>
      <font>
        <strike val="0"/>
        <outline val="0"/>
        <shadow val="0"/>
        <u val="none"/>
        <vertAlign val="baseline"/>
        <name val="Noto Sans"/>
        <family val="2"/>
        <scheme val="major"/>
      </font>
      <alignment horizontal="left" vertical="top" textRotation="0" wrapText="1" indent="0" justifyLastLine="0" shrinkToFit="0" readingOrder="0"/>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border diagonalUp="0" diagonalDown="0" outline="0">
        <left/>
        <right style="thin">
          <color rgb="FF857363"/>
        </right>
        <top/>
        <bottom/>
      </border>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border diagonalUp="0" diagonalDown="0" outline="0">
        <left style="thin">
          <color rgb="FF857363"/>
        </left>
        <right/>
        <top/>
        <bottom/>
      </border>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border diagonalUp="0" diagonalDown="0" outline="0">
        <left/>
        <right style="thin">
          <color rgb="FF857363"/>
        </right>
        <top/>
        <bottom/>
      </border>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border diagonalUp="0" diagonalDown="0" outline="0">
        <left style="thin">
          <color rgb="FF857363"/>
        </left>
        <right/>
        <top/>
        <bottom/>
      </border>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border diagonalUp="0" diagonalDown="0" outline="0">
        <left/>
        <right style="thin">
          <color rgb="FF857363"/>
        </right>
        <top/>
        <bottom/>
      </border>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alignment horizontal="left" vertical="center" textRotation="0" wrapText="1" indent="0" justifyLastLine="0" shrinkToFit="0" readingOrder="0"/>
    </dxf>
    <dxf>
      <font>
        <b/>
        <i val="0"/>
        <strike val="0"/>
        <condense val="0"/>
        <extend val="0"/>
        <outline val="0"/>
        <shadow val="0"/>
        <u val="none"/>
        <vertAlign val="baseline"/>
        <sz val="8"/>
        <color rgb="FF000000"/>
        <name val="Noto Sans"/>
        <family val="2"/>
        <scheme val="major"/>
      </font>
      <fill>
        <patternFill patternType="solid">
          <fgColor indexed="64"/>
          <bgColor theme="8"/>
        </patternFill>
      </fill>
      <alignment horizontal="left" vertical="center" textRotation="0" wrapText="1" indent="0" justifyLastLine="0" shrinkToFit="0" readingOrder="0"/>
      <border diagonalUp="0" diagonalDown="0" outline="0">
        <left/>
        <right/>
        <top style="thin">
          <color indexed="64"/>
        </top>
        <bottom style="thin">
          <color auto="1"/>
        </bottom>
      </border>
    </dxf>
    <dxf>
      <border outline="0">
        <right style="thin">
          <color rgb="FF857363"/>
        </right>
      </border>
    </dxf>
    <dxf>
      <font>
        <b val="0"/>
        <i val="0"/>
        <strike val="0"/>
        <condense val="0"/>
        <extend val="0"/>
        <outline val="0"/>
        <shadow val="0"/>
        <u val="none"/>
        <vertAlign val="baseline"/>
        <sz val="8"/>
        <color rgb="FF000000"/>
        <name val="Noto Sans"/>
        <family val="2"/>
        <scheme val="major"/>
      </font>
      <alignment horizontal="right" vertical="bottom" textRotation="0" wrapText="0" indent="0" justifyLastLine="0" shrinkToFit="0" readingOrder="0"/>
    </dxf>
    <dxf>
      <font>
        <strike val="0"/>
        <outline val="0"/>
        <shadow val="0"/>
        <u val="none"/>
        <vertAlign val="baseline"/>
        <name val="Noto Sans"/>
        <family val="2"/>
        <scheme val="major"/>
      </font>
      <alignment horizontal="general" vertical="top" textRotation="0" wrapText="1" indent="0" justifyLastLine="0" shrinkToFit="0" readingOrder="0"/>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border diagonalUp="0" diagonalDown="0" outline="0">
        <left style="thin">
          <color rgb="FF857363"/>
        </left>
        <right/>
        <top/>
        <bottom/>
      </border>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border diagonalUp="0" diagonalDown="0" outline="0">
        <left/>
        <right style="thin">
          <color rgb="FF857363"/>
        </right>
        <top/>
        <bottom/>
      </border>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border diagonalUp="0" diagonalDown="0" outline="0">
        <left style="thin">
          <color rgb="FF857363"/>
        </left>
        <right/>
        <top/>
        <bottom/>
      </border>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border diagonalUp="0" diagonalDown="0" outline="0">
        <left/>
        <right style="thin">
          <color rgb="FF857363"/>
        </right>
        <top/>
        <bottom/>
      </border>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alignment horizontal="left" vertical="center" textRotation="0" wrapText="1" indent="0" justifyLastLine="0" shrinkToFit="0" readingOrder="0"/>
    </dxf>
    <dxf>
      <font>
        <b/>
        <i val="0"/>
        <strike val="0"/>
        <condense val="0"/>
        <extend val="0"/>
        <outline val="0"/>
        <shadow val="0"/>
        <u val="none"/>
        <vertAlign val="baseline"/>
        <sz val="8"/>
        <color rgb="FF000000"/>
        <name val="Noto Sans"/>
        <family val="2"/>
        <scheme val="major"/>
      </font>
      <fill>
        <patternFill patternType="solid">
          <fgColor indexed="64"/>
          <bgColor theme="8"/>
        </patternFill>
      </fill>
      <alignment horizontal="left" vertical="center" textRotation="0" wrapText="1" indent="0" justifyLastLine="0" shrinkToFit="0" readingOrder="0"/>
      <border diagonalUp="0" diagonalDown="0" outline="0">
        <left/>
        <right/>
        <top style="thin">
          <color indexed="64"/>
        </top>
        <bottom style="thin">
          <color auto="1"/>
        </bottom>
      </border>
    </dxf>
    <dxf>
      <border outline="0">
        <right style="thin">
          <color rgb="FF857363"/>
        </right>
      </border>
    </dxf>
    <dxf>
      <font>
        <b val="0"/>
        <i val="0"/>
        <strike val="0"/>
        <condense val="0"/>
        <extend val="0"/>
        <outline val="0"/>
        <shadow val="0"/>
        <u val="none"/>
        <vertAlign val="baseline"/>
        <sz val="8"/>
        <color rgb="FF000000"/>
        <name val="Noto Sans"/>
        <family val="2"/>
        <scheme val="major"/>
      </font>
      <alignment horizontal="right" vertical="bottom" textRotation="0" wrapText="0" indent="0" justifyLastLine="0" shrinkToFit="0" readingOrder="0"/>
    </dxf>
    <dxf>
      <font>
        <strike val="0"/>
        <outline val="0"/>
        <shadow val="0"/>
        <u val="none"/>
        <vertAlign val="baseline"/>
        <name val="Noto Sans"/>
        <family val="2"/>
        <scheme val="major"/>
      </font>
      <alignment horizontal="left" vertical="top" textRotation="0" wrapText="1" indent="0" justifyLastLine="0" shrinkToFit="0" readingOrder="0"/>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border diagonalUp="0" diagonalDown="0" outline="0">
        <left style="thin">
          <color rgb="FF857363"/>
        </left>
        <right/>
        <top/>
        <bottom/>
      </border>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border diagonalUp="0" diagonalDown="0" outline="0">
        <left/>
        <right style="thin">
          <color rgb="FF857363"/>
        </right>
        <top/>
        <bottom/>
      </border>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border diagonalUp="0" diagonalDown="0" outline="0">
        <left style="thin">
          <color rgb="FF857363"/>
        </left>
        <right/>
        <top/>
        <bottom/>
      </border>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border diagonalUp="0" diagonalDown="0" outline="0">
        <left/>
        <right style="thin">
          <color rgb="FF857363"/>
        </right>
        <top/>
        <bottom/>
      </border>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alignment horizontal="left" vertical="center" textRotation="0" wrapText="1" indent="0" justifyLastLine="0" shrinkToFit="0" readingOrder="0"/>
    </dxf>
    <dxf>
      <font>
        <b/>
        <i val="0"/>
        <strike val="0"/>
        <condense val="0"/>
        <extend val="0"/>
        <outline val="0"/>
        <shadow val="0"/>
        <u val="none"/>
        <vertAlign val="baseline"/>
        <sz val="8"/>
        <color rgb="FF000000"/>
        <name val="Noto Sans"/>
        <family val="2"/>
        <scheme val="major"/>
      </font>
      <alignment horizontal="left" vertical="center" textRotation="0" wrapText="1" indent="0" justifyLastLine="0" shrinkToFit="0" readingOrder="0"/>
    </dxf>
    <dxf>
      <border outline="0">
        <right style="thin">
          <color rgb="FF857363"/>
        </right>
      </border>
    </dxf>
    <dxf>
      <font>
        <b val="0"/>
        <i val="0"/>
        <strike val="0"/>
        <condense val="0"/>
        <extend val="0"/>
        <outline val="0"/>
        <shadow val="0"/>
        <u val="none"/>
        <vertAlign val="baseline"/>
        <sz val="8"/>
        <color rgb="FF000000"/>
        <name val="Noto Sans"/>
        <family val="2"/>
        <scheme val="major"/>
      </font>
      <alignment horizontal="right" vertical="bottom" textRotation="0" wrapText="0" indent="0" justifyLastLine="0" shrinkToFit="0" readingOrder="0"/>
    </dxf>
    <dxf>
      <font>
        <strike val="0"/>
        <outline val="0"/>
        <shadow val="0"/>
        <u val="none"/>
        <vertAlign val="baseline"/>
        <name val="Noto Sans"/>
        <family val="2"/>
        <scheme val="major"/>
      </font>
      <alignment horizontal="left" vertical="top" textRotation="0" wrapText="1" indent="0" justifyLastLine="0" shrinkToFit="0" readingOrder="0"/>
    </dxf>
    <dxf>
      <font>
        <strike val="0"/>
        <outline val="0"/>
        <shadow val="0"/>
        <u val="none"/>
        <vertAlign val="baseline"/>
        <name val="Noto Sans"/>
        <family val="2"/>
        <scheme val="major"/>
      </font>
      <numFmt numFmtId="166" formatCode="0.0"/>
      <border diagonalUp="0" diagonalDown="0" outline="0">
        <left/>
        <right style="thin">
          <color indexed="64"/>
        </right>
        <top/>
        <bottom/>
      </border>
    </dxf>
    <dxf>
      <font>
        <strike val="0"/>
        <outline val="0"/>
        <shadow val="0"/>
        <u val="none"/>
        <vertAlign val="baseline"/>
        <name val="Noto Sans"/>
        <family val="2"/>
        <scheme val="major"/>
      </font>
      <numFmt numFmtId="166" formatCode="0.0"/>
    </dxf>
    <dxf>
      <font>
        <strike val="0"/>
        <outline val="0"/>
        <shadow val="0"/>
        <u val="none"/>
        <vertAlign val="baseline"/>
        <name val="Noto Sans"/>
        <family val="2"/>
        <scheme val="major"/>
      </font>
      <numFmt numFmtId="166" formatCode="0.0"/>
    </dxf>
    <dxf>
      <font>
        <strike val="0"/>
        <outline val="0"/>
        <shadow val="0"/>
        <u val="none"/>
        <vertAlign val="baseline"/>
        <name val="Noto Sans"/>
        <family val="2"/>
        <scheme val="major"/>
      </font>
      <numFmt numFmtId="166" formatCode="0.0"/>
    </dxf>
    <dxf>
      <font>
        <strike val="0"/>
        <outline val="0"/>
        <shadow val="0"/>
        <u val="none"/>
        <vertAlign val="baseline"/>
        <name val="Noto Sans"/>
        <family val="2"/>
        <scheme val="major"/>
      </font>
      <numFmt numFmtId="166" formatCode="0.0"/>
      <border diagonalUp="0" diagonalDown="0" outline="0">
        <left style="thin">
          <color indexed="64"/>
        </left>
        <right/>
        <top/>
        <bottom/>
      </border>
    </dxf>
    <dxf>
      <font>
        <strike val="0"/>
        <outline val="0"/>
        <shadow val="0"/>
        <u val="none"/>
        <vertAlign val="baseline"/>
        <name val="Noto Sans"/>
        <family val="2"/>
        <scheme val="major"/>
      </font>
      <numFmt numFmtId="166" formatCode="0.0"/>
      <border diagonalUp="0" diagonalDown="0" outline="0">
        <left/>
        <right style="thin">
          <color indexed="64"/>
        </right>
        <top/>
        <bottom/>
      </border>
    </dxf>
    <dxf>
      <font>
        <strike val="0"/>
        <outline val="0"/>
        <shadow val="0"/>
        <u val="none"/>
        <vertAlign val="baseline"/>
        <name val="Noto Sans"/>
        <family val="2"/>
        <scheme val="major"/>
      </font>
      <numFmt numFmtId="166" formatCode="0.0"/>
    </dxf>
    <dxf>
      <font>
        <strike val="0"/>
        <outline val="0"/>
        <shadow val="0"/>
        <u val="none"/>
        <vertAlign val="baseline"/>
        <name val="Noto Sans"/>
        <family val="2"/>
        <scheme val="major"/>
      </font>
      <numFmt numFmtId="166" formatCode="0.0"/>
    </dxf>
    <dxf>
      <font>
        <strike val="0"/>
        <outline val="0"/>
        <shadow val="0"/>
        <u val="none"/>
        <vertAlign val="baseline"/>
        <name val="Noto Sans"/>
        <family val="2"/>
        <scheme val="major"/>
      </font>
      <numFmt numFmtId="166" formatCode="0.0"/>
    </dxf>
    <dxf>
      <font>
        <strike val="0"/>
        <outline val="0"/>
        <shadow val="0"/>
        <u val="none"/>
        <vertAlign val="baseline"/>
        <name val="Noto Sans"/>
        <family val="2"/>
        <scheme val="major"/>
      </font>
      <numFmt numFmtId="166" formatCode="0.0"/>
      <border diagonalUp="0" diagonalDown="0" outline="0">
        <left style="thin">
          <color indexed="64"/>
        </left>
        <right/>
        <top/>
        <bottom/>
      </border>
    </dxf>
    <dxf>
      <font>
        <strike val="0"/>
        <outline val="0"/>
        <shadow val="0"/>
        <u val="none"/>
        <vertAlign val="baseline"/>
        <name val="Noto Sans"/>
        <family val="2"/>
        <scheme val="major"/>
      </font>
      <numFmt numFmtId="166" formatCode="0.0"/>
      <border diagonalUp="0" diagonalDown="0" outline="0">
        <left/>
        <right style="thin">
          <color indexed="64"/>
        </right>
        <top/>
        <bottom/>
      </border>
    </dxf>
    <dxf>
      <font>
        <strike val="0"/>
        <outline val="0"/>
        <shadow val="0"/>
        <u val="none"/>
        <vertAlign val="baseline"/>
        <name val="Noto Sans"/>
        <family val="2"/>
        <scheme val="major"/>
      </font>
      <numFmt numFmtId="166" formatCode="0.0"/>
    </dxf>
    <dxf>
      <font>
        <strike val="0"/>
        <outline val="0"/>
        <shadow val="0"/>
        <u val="none"/>
        <vertAlign val="baseline"/>
        <name val="Noto Sans"/>
        <family val="2"/>
        <scheme val="major"/>
      </font>
      <numFmt numFmtId="166" formatCode="0.0"/>
    </dxf>
    <dxf>
      <font>
        <strike val="0"/>
        <outline val="0"/>
        <shadow val="0"/>
        <u val="none"/>
        <vertAlign val="baseline"/>
        <name val="Noto Sans"/>
        <family val="2"/>
        <scheme val="major"/>
      </font>
      <numFmt numFmtId="166" formatCode="0.0"/>
    </dxf>
    <dxf>
      <font>
        <strike val="0"/>
        <outline val="0"/>
        <shadow val="0"/>
        <u val="none"/>
        <vertAlign val="baseline"/>
        <name val="Noto Sans"/>
        <family val="2"/>
        <scheme val="major"/>
      </font>
      <numFmt numFmtId="166" formatCode="0.0"/>
      <border diagonalUp="0" diagonalDown="0" outline="0">
        <left style="thin">
          <color indexed="64"/>
        </left>
        <right/>
        <top/>
        <bottom/>
      </border>
    </dxf>
    <dxf>
      <font>
        <strike val="0"/>
        <outline val="0"/>
        <shadow val="0"/>
        <u val="none"/>
        <vertAlign val="baseline"/>
        <name val="Noto Sans"/>
        <family val="2"/>
        <scheme val="major"/>
      </font>
    </dxf>
    <dxf>
      <border diagonalUp="0" diagonalDown="0">
        <left style="thin">
          <color indexed="64"/>
        </left>
        <right style="thin">
          <color indexed="64"/>
        </right>
        <top style="thin">
          <color indexed="64"/>
        </top>
        <bottom style="thin">
          <color indexed="64"/>
        </bottom>
      </border>
    </dxf>
    <dxf>
      <font>
        <strike val="0"/>
        <outline val="0"/>
        <shadow val="0"/>
        <u val="none"/>
        <vertAlign val="baseline"/>
        <name val="Noto Sans"/>
        <family val="2"/>
        <scheme val="major"/>
      </font>
    </dxf>
    <dxf>
      <font>
        <strike val="0"/>
        <outline val="0"/>
        <shadow val="0"/>
        <u val="none"/>
        <vertAlign val="baseline"/>
        <name val="Noto Sans"/>
        <family val="2"/>
        <scheme val="major"/>
      </font>
      <alignment horizontal="left" vertical="top" textRotation="0" wrapText="1" indent="0" justifyLastLine="0" shrinkToFit="0" readingOrder="0"/>
    </dxf>
    <dxf>
      <font>
        <strike val="0"/>
        <outline val="0"/>
        <shadow val="0"/>
        <u val="none"/>
        <vertAlign val="baseline"/>
        <name val="Noto Sans"/>
        <family val="2"/>
        <scheme val="major"/>
      </font>
      <numFmt numFmtId="166" formatCode="0.0"/>
      <border diagonalUp="0" diagonalDown="0" outline="0">
        <left/>
        <right style="thin">
          <color indexed="64"/>
        </right>
        <top/>
        <bottom/>
      </border>
    </dxf>
    <dxf>
      <font>
        <strike val="0"/>
        <outline val="0"/>
        <shadow val="0"/>
        <u val="none"/>
        <vertAlign val="baseline"/>
        <name val="Noto Sans"/>
        <family val="2"/>
        <scheme val="major"/>
      </font>
      <numFmt numFmtId="166" formatCode="0.0"/>
    </dxf>
    <dxf>
      <font>
        <strike val="0"/>
        <outline val="0"/>
        <shadow val="0"/>
        <u val="none"/>
        <vertAlign val="baseline"/>
        <name val="Noto Sans"/>
        <family val="2"/>
        <scheme val="major"/>
      </font>
      <numFmt numFmtId="166" formatCode="0.0"/>
    </dxf>
    <dxf>
      <font>
        <strike val="0"/>
        <outline val="0"/>
        <shadow val="0"/>
        <u val="none"/>
        <vertAlign val="baseline"/>
        <name val="Noto Sans"/>
        <family val="2"/>
        <scheme val="major"/>
      </font>
      <numFmt numFmtId="166" formatCode="0.0"/>
    </dxf>
    <dxf>
      <font>
        <strike val="0"/>
        <outline val="0"/>
        <shadow val="0"/>
        <u val="none"/>
        <vertAlign val="baseline"/>
        <name val="Noto Sans"/>
        <family val="2"/>
        <scheme val="major"/>
      </font>
      <numFmt numFmtId="166" formatCode="0.0"/>
      <border diagonalUp="0" diagonalDown="0" outline="0">
        <left style="thin">
          <color indexed="64"/>
        </left>
        <right/>
        <top/>
        <bottom/>
      </border>
    </dxf>
    <dxf>
      <font>
        <strike val="0"/>
        <outline val="0"/>
        <shadow val="0"/>
        <u val="none"/>
        <vertAlign val="baseline"/>
        <name val="Noto Sans"/>
        <family val="2"/>
        <scheme val="major"/>
      </font>
      <numFmt numFmtId="166" formatCode="0.0"/>
      <border diagonalUp="0" diagonalDown="0" outline="0">
        <left/>
        <right style="thin">
          <color indexed="64"/>
        </right>
        <top/>
        <bottom/>
      </border>
    </dxf>
    <dxf>
      <font>
        <strike val="0"/>
        <outline val="0"/>
        <shadow val="0"/>
        <u val="none"/>
        <vertAlign val="baseline"/>
        <name val="Noto Sans"/>
        <family val="2"/>
        <scheme val="major"/>
      </font>
      <numFmt numFmtId="166" formatCode="0.0"/>
    </dxf>
    <dxf>
      <font>
        <strike val="0"/>
        <outline val="0"/>
        <shadow val="0"/>
        <u val="none"/>
        <vertAlign val="baseline"/>
        <name val="Noto Sans"/>
        <family val="2"/>
        <scheme val="major"/>
      </font>
      <numFmt numFmtId="166" formatCode="0.0"/>
    </dxf>
    <dxf>
      <font>
        <strike val="0"/>
        <outline val="0"/>
        <shadow val="0"/>
        <u val="none"/>
        <vertAlign val="baseline"/>
        <name val="Noto Sans"/>
        <family val="2"/>
        <scheme val="major"/>
      </font>
      <numFmt numFmtId="166" formatCode="0.0"/>
    </dxf>
    <dxf>
      <font>
        <strike val="0"/>
        <outline val="0"/>
        <shadow val="0"/>
        <u val="none"/>
        <vertAlign val="baseline"/>
        <name val="Noto Sans"/>
        <family val="2"/>
        <scheme val="major"/>
      </font>
      <numFmt numFmtId="166" formatCode="0.0"/>
      <border diagonalUp="0" diagonalDown="0" outline="0">
        <left style="thin">
          <color indexed="64"/>
        </left>
        <right/>
        <top/>
        <bottom/>
      </border>
    </dxf>
    <dxf>
      <font>
        <strike val="0"/>
        <outline val="0"/>
        <shadow val="0"/>
        <u val="none"/>
        <vertAlign val="baseline"/>
        <name val="Noto Sans"/>
        <family val="2"/>
        <scheme val="major"/>
      </font>
      <numFmt numFmtId="166" formatCode="0.0"/>
      <border diagonalUp="0" diagonalDown="0" outline="0">
        <left/>
        <right style="thin">
          <color indexed="64"/>
        </right>
        <top/>
        <bottom/>
      </border>
    </dxf>
    <dxf>
      <font>
        <strike val="0"/>
        <outline val="0"/>
        <shadow val="0"/>
        <u val="none"/>
        <vertAlign val="baseline"/>
        <name val="Noto Sans"/>
        <family val="2"/>
        <scheme val="major"/>
      </font>
      <numFmt numFmtId="166" formatCode="0.0"/>
    </dxf>
    <dxf>
      <font>
        <strike val="0"/>
        <outline val="0"/>
        <shadow val="0"/>
        <u val="none"/>
        <vertAlign val="baseline"/>
        <name val="Noto Sans"/>
        <family val="2"/>
        <scheme val="major"/>
      </font>
      <numFmt numFmtId="166" formatCode="0.0"/>
    </dxf>
    <dxf>
      <font>
        <strike val="0"/>
        <outline val="0"/>
        <shadow val="0"/>
        <u val="none"/>
        <vertAlign val="baseline"/>
        <name val="Noto Sans"/>
        <family val="2"/>
        <scheme val="major"/>
      </font>
      <numFmt numFmtId="166" formatCode="0.0"/>
    </dxf>
    <dxf>
      <font>
        <strike val="0"/>
        <outline val="0"/>
        <shadow val="0"/>
        <u val="none"/>
        <vertAlign val="baseline"/>
        <name val="Noto Sans"/>
        <family val="2"/>
        <scheme val="major"/>
      </font>
      <numFmt numFmtId="166" formatCode="0.0"/>
      <border diagonalUp="0" diagonalDown="0" outline="0">
        <left style="thin">
          <color indexed="64"/>
        </left>
        <right/>
        <top/>
        <bottom/>
      </border>
    </dxf>
    <dxf>
      <font>
        <strike val="0"/>
        <outline val="0"/>
        <shadow val="0"/>
        <u val="none"/>
        <vertAlign val="baseline"/>
        <name val="Noto Sans"/>
        <family val="2"/>
        <scheme val="major"/>
      </font>
    </dxf>
    <dxf>
      <font>
        <strike val="0"/>
        <outline val="0"/>
        <shadow val="0"/>
        <u val="none"/>
        <vertAlign val="baseline"/>
        <name val="Noto Sans"/>
        <family val="2"/>
        <scheme val="major"/>
      </font>
    </dxf>
    <dxf>
      <font>
        <strike val="0"/>
        <outline val="0"/>
        <shadow val="0"/>
        <u val="none"/>
        <vertAlign val="baseline"/>
        <name val="Noto Sans"/>
        <family val="2"/>
        <scheme val="major"/>
      </font>
    </dxf>
    <dxf>
      <font>
        <strike val="0"/>
        <outline val="0"/>
        <shadow val="0"/>
        <u val="none"/>
        <vertAlign val="baseline"/>
        <name val="Noto Sans"/>
        <family val="2"/>
        <scheme val="major"/>
      </font>
      <numFmt numFmtId="166" formatCode="0.0"/>
      <border diagonalUp="0" diagonalDown="0" outline="0">
        <left/>
        <right style="thin">
          <color indexed="64"/>
        </right>
        <top/>
        <bottom/>
      </border>
    </dxf>
    <dxf>
      <font>
        <strike val="0"/>
        <outline val="0"/>
        <shadow val="0"/>
        <u val="none"/>
        <vertAlign val="baseline"/>
        <name val="Noto Sans"/>
        <family val="2"/>
        <scheme val="major"/>
      </font>
      <numFmt numFmtId="166" formatCode="0.0"/>
    </dxf>
    <dxf>
      <font>
        <strike val="0"/>
        <outline val="0"/>
        <shadow val="0"/>
        <u val="none"/>
        <vertAlign val="baseline"/>
        <name val="Noto Sans"/>
        <family val="2"/>
        <scheme val="major"/>
      </font>
      <numFmt numFmtId="166" formatCode="0.0"/>
    </dxf>
    <dxf>
      <font>
        <strike val="0"/>
        <outline val="0"/>
        <shadow val="0"/>
        <u val="none"/>
        <vertAlign val="baseline"/>
        <name val="Noto Sans"/>
        <family val="2"/>
        <scheme val="major"/>
      </font>
      <numFmt numFmtId="166" formatCode="0.0"/>
    </dxf>
    <dxf>
      <font>
        <strike val="0"/>
        <outline val="0"/>
        <shadow val="0"/>
        <u val="none"/>
        <vertAlign val="baseline"/>
        <name val="Noto Sans"/>
        <family val="2"/>
        <scheme val="major"/>
      </font>
      <numFmt numFmtId="166" formatCode="0.0"/>
      <border diagonalUp="0" diagonalDown="0" outline="0">
        <left style="thin">
          <color indexed="64"/>
        </left>
        <right/>
        <top/>
        <bottom/>
      </border>
    </dxf>
    <dxf>
      <font>
        <strike val="0"/>
        <outline val="0"/>
        <shadow val="0"/>
        <u val="none"/>
        <vertAlign val="baseline"/>
        <name val="Noto Sans"/>
        <family val="2"/>
        <scheme val="major"/>
      </font>
      <numFmt numFmtId="166" formatCode="0.0"/>
      <border diagonalUp="0" diagonalDown="0" outline="0">
        <left/>
        <right style="thin">
          <color indexed="64"/>
        </right>
        <top/>
        <bottom/>
      </border>
    </dxf>
    <dxf>
      <font>
        <strike val="0"/>
        <outline val="0"/>
        <shadow val="0"/>
        <u val="none"/>
        <vertAlign val="baseline"/>
        <name val="Noto Sans"/>
        <family val="2"/>
        <scheme val="major"/>
      </font>
      <numFmt numFmtId="166" formatCode="0.0"/>
    </dxf>
    <dxf>
      <font>
        <strike val="0"/>
        <outline val="0"/>
        <shadow val="0"/>
        <u val="none"/>
        <vertAlign val="baseline"/>
        <name val="Noto Sans"/>
        <family val="2"/>
        <scheme val="major"/>
      </font>
      <numFmt numFmtId="166" formatCode="0.0"/>
    </dxf>
    <dxf>
      <font>
        <strike val="0"/>
        <outline val="0"/>
        <shadow val="0"/>
        <u val="none"/>
        <vertAlign val="baseline"/>
        <name val="Noto Sans"/>
        <family val="2"/>
        <scheme val="major"/>
      </font>
      <numFmt numFmtId="166" formatCode="0.0"/>
    </dxf>
    <dxf>
      <font>
        <strike val="0"/>
        <outline val="0"/>
        <shadow val="0"/>
        <u val="none"/>
        <vertAlign val="baseline"/>
        <name val="Noto Sans"/>
        <family val="2"/>
        <scheme val="major"/>
      </font>
      <numFmt numFmtId="166" formatCode="0.0"/>
      <border diagonalUp="0" diagonalDown="0" outline="0">
        <left style="thin">
          <color indexed="64"/>
        </left>
        <right/>
        <top/>
        <bottom/>
      </border>
    </dxf>
    <dxf>
      <font>
        <strike val="0"/>
        <outline val="0"/>
        <shadow val="0"/>
        <u val="none"/>
        <vertAlign val="baseline"/>
        <name val="Noto Sans"/>
        <family val="2"/>
        <scheme val="major"/>
      </font>
      <numFmt numFmtId="166" formatCode="0.0"/>
      <border diagonalUp="0" diagonalDown="0" outline="0">
        <left/>
        <right style="thin">
          <color indexed="64"/>
        </right>
        <top/>
        <bottom/>
      </border>
    </dxf>
    <dxf>
      <font>
        <strike val="0"/>
        <outline val="0"/>
        <shadow val="0"/>
        <u val="none"/>
        <vertAlign val="baseline"/>
        <name val="Noto Sans"/>
        <family val="2"/>
        <scheme val="major"/>
      </font>
      <numFmt numFmtId="166" formatCode="0.0"/>
    </dxf>
    <dxf>
      <font>
        <strike val="0"/>
        <outline val="0"/>
        <shadow val="0"/>
        <u val="none"/>
        <vertAlign val="baseline"/>
        <name val="Noto Sans"/>
        <family val="2"/>
        <scheme val="major"/>
      </font>
      <numFmt numFmtId="166" formatCode="0.0"/>
    </dxf>
    <dxf>
      <font>
        <strike val="0"/>
        <outline val="0"/>
        <shadow val="0"/>
        <u val="none"/>
        <vertAlign val="baseline"/>
        <name val="Noto Sans"/>
        <family val="2"/>
        <scheme val="major"/>
      </font>
      <numFmt numFmtId="166" formatCode="0.0"/>
    </dxf>
    <dxf>
      <font>
        <strike val="0"/>
        <outline val="0"/>
        <shadow val="0"/>
        <u val="none"/>
        <vertAlign val="baseline"/>
        <name val="Noto Sans"/>
        <family val="2"/>
        <scheme val="major"/>
      </font>
      <numFmt numFmtId="166" formatCode="0.0"/>
      <border diagonalUp="0" diagonalDown="0" outline="0">
        <left style="thin">
          <color indexed="64"/>
        </left>
        <right/>
        <top/>
        <bottom/>
      </border>
    </dxf>
    <dxf>
      <font>
        <strike val="0"/>
        <outline val="0"/>
        <shadow val="0"/>
        <u val="none"/>
        <vertAlign val="baseline"/>
        <name val="Noto Sans"/>
        <family val="2"/>
        <scheme val="major"/>
      </font>
    </dxf>
    <dxf>
      <font>
        <strike val="0"/>
        <outline val="0"/>
        <shadow val="0"/>
        <u val="none"/>
        <vertAlign val="baseline"/>
        <name val="Noto Sans"/>
        <family val="2"/>
        <scheme val="major"/>
      </font>
    </dxf>
    <dxf>
      <font>
        <strike val="0"/>
        <outline val="0"/>
        <shadow val="0"/>
        <u val="none"/>
        <vertAlign val="baseline"/>
        <name val="Noto Sans"/>
        <family val="2"/>
        <scheme val="major"/>
      </font>
      <alignment horizontal="general" vertical="top" textRotation="0" wrapText="1" indent="0" justifyLastLine="0" shrinkToFit="0" readingOrder="0"/>
    </dxf>
    <dxf>
      <font>
        <strike val="0"/>
        <outline val="0"/>
        <shadow val="0"/>
        <u val="none"/>
        <vertAlign val="baseline"/>
        <name val="Noto Sans"/>
        <family val="2"/>
        <scheme val="major"/>
      </font>
      <numFmt numFmtId="166" formatCode="0.0"/>
    </dxf>
    <dxf>
      <font>
        <strike val="0"/>
        <outline val="0"/>
        <shadow val="0"/>
        <u val="none"/>
        <vertAlign val="baseline"/>
        <name val="Noto Sans"/>
        <family val="2"/>
        <scheme val="major"/>
      </font>
      <numFmt numFmtId="166" formatCode="0.0"/>
    </dxf>
    <dxf>
      <font>
        <strike val="0"/>
        <outline val="0"/>
        <shadow val="0"/>
        <u val="none"/>
        <vertAlign val="baseline"/>
        <name val="Noto Sans"/>
        <family val="2"/>
        <scheme val="major"/>
      </font>
      <numFmt numFmtId="166" formatCode="0.0"/>
    </dxf>
    <dxf>
      <font>
        <strike val="0"/>
        <outline val="0"/>
        <shadow val="0"/>
        <u val="none"/>
        <vertAlign val="baseline"/>
        <name val="Noto Sans"/>
        <family val="2"/>
        <scheme val="major"/>
      </font>
      <numFmt numFmtId="166" formatCode="0.0"/>
    </dxf>
    <dxf>
      <font>
        <strike val="0"/>
        <outline val="0"/>
        <shadow val="0"/>
        <u val="none"/>
        <vertAlign val="baseline"/>
        <name val="Noto Sans"/>
        <family val="2"/>
        <scheme val="major"/>
      </font>
      <numFmt numFmtId="166" formatCode="0.0"/>
    </dxf>
    <dxf>
      <font>
        <strike val="0"/>
        <outline val="0"/>
        <shadow val="0"/>
        <u val="none"/>
        <vertAlign val="baseline"/>
        <name val="Noto Sans"/>
        <family val="2"/>
        <scheme val="major"/>
      </font>
      <numFmt numFmtId="166" formatCode="0.0"/>
      <border diagonalUp="0" diagonalDown="0" outline="0">
        <left/>
        <right style="thin">
          <color indexed="64"/>
        </right>
        <top/>
        <bottom/>
      </border>
    </dxf>
    <dxf>
      <font>
        <strike val="0"/>
        <outline val="0"/>
        <shadow val="0"/>
        <u val="none"/>
        <vertAlign val="baseline"/>
        <name val="Noto Sans"/>
        <family val="2"/>
        <scheme val="major"/>
      </font>
      <numFmt numFmtId="166" formatCode="0.0"/>
    </dxf>
    <dxf>
      <font>
        <strike val="0"/>
        <outline val="0"/>
        <shadow val="0"/>
        <u val="none"/>
        <vertAlign val="baseline"/>
        <name val="Noto Sans"/>
        <family val="2"/>
        <scheme val="major"/>
      </font>
      <numFmt numFmtId="166" formatCode="0.0"/>
    </dxf>
    <dxf>
      <font>
        <strike val="0"/>
        <outline val="0"/>
        <shadow val="0"/>
        <u val="none"/>
        <vertAlign val="baseline"/>
        <name val="Noto Sans"/>
        <family val="2"/>
        <scheme val="major"/>
      </font>
      <numFmt numFmtId="166" formatCode="0.0"/>
    </dxf>
    <dxf>
      <font>
        <strike val="0"/>
        <outline val="0"/>
        <shadow val="0"/>
        <u val="none"/>
        <vertAlign val="baseline"/>
        <name val="Noto Sans"/>
        <family val="2"/>
        <scheme val="major"/>
      </font>
      <numFmt numFmtId="166" formatCode="0.0"/>
      <border diagonalUp="0" diagonalDown="0" outline="0">
        <left style="thin">
          <color indexed="64"/>
        </left>
        <right/>
        <top/>
        <bottom/>
      </border>
    </dxf>
    <dxf>
      <font>
        <strike val="0"/>
        <outline val="0"/>
        <shadow val="0"/>
        <u val="none"/>
        <vertAlign val="baseline"/>
        <name val="Noto Sans"/>
        <family val="2"/>
        <scheme val="major"/>
      </font>
      <numFmt numFmtId="166" formatCode="0.0"/>
      <border diagonalUp="0" diagonalDown="0" outline="0">
        <left/>
        <right style="thin">
          <color indexed="64"/>
        </right>
        <top/>
        <bottom/>
      </border>
    </dxf>
    <dxf>
      <font>
        <strike val="0"/>
        <outline val="0"/>
        <shadow val="0"/>
        <u val="none"/>
        <vertAlign val="baseline"/>
        <name val="Noto Sans"/>
        <family val="2"/>
        <scheme val="major"/>
      </font>
      <numFmt numFmtId="166" formatCode="0.0"/>
    </dxf>
    <dxf>
      <font>
        <strike val="0"/>
        <outline val="0"/>
        <shadow val="0"/>
        <u val="none"/>
        <vertAlign val="baseline"/>
        <name val="Noto Sans"/>
        <family val="2"/>
        <scheme val="major"/>
      </font>
      <numFmt numFmtId="166" formatCode="0.0"/>
    </dxf>
    <dxf>
      <font>
        <strike val="0"/>
        <outline val="0"/>
        <shadow val="0"/>
        <u val="none"/>
        <vertAlign val="baseline"/>
        <name val="Noto Sans"/>
        <family val="2"/>
        <scheme val="major"/>
      </font>
      <numFmt numFmtId="166" formatCode="0.0"/>
    </dxf>
    <dxf>
      <font>
        <strike val="0"/>
        <outline val="0"/>
        <shadow val="0"/>
        <u val="none"/>
        <vertAlign val="baseline"/>
        <name val="Noto Sans"/>
        <family val="2"/>
        <scheme val="major"/>
      </font>
      <numFmt numFmtId="166" formatCode="0.0"/>
      <border diagonalUp="0" diagonalDown="0" outline="0">
        <left style="thin">
          <color indexed="64"/>
        </left>
        <right/>
        <top/>
        <bottom/>
      </border>
    </dxf>
    <dxf>
      <font>
        <strike val="0"/>
        <outline val="0"/>
        <shadow val="0"/>
        <u val="none"/>
        <vertAlign val="baseline"/>
        <name val="Noto Sans"/>
        <family val="2"/>
        <scheme val="major"/>
      </font>
    </dxf>
    <dxf>
      <border diagonalUp="0" diagonalDown="0">
        <left style="thin">
          <color indexed="64"/>
        </left>
        <right style="thin">
          <color indexed="64"/>
        </right>
        <top style="thin">
          <color indexed="64"/>
        </top>
        <bottom style="thin">
          <color indexed="64"/>
        </bottom>
      </border>
    </dxf>
    <dxf>
      <font>
        <strike val="0"/>
        <outline val="0"/>
        <shadow val="0"/>
        <u val="none"/>
        <vertAlign val="baseline"/>
        <name val="Noto Sans"/>
        <family val="2"/>
        <scheme val="major"/>
      </font>
    </dxf>
    <dxf>
      <font>
        <strike val="0"/>
        <outline val="0"/>
        <shadow val="0"/>
        <u val="none"/>
        <vertAlign val="baseline"/>
        <name val="Noto Sans"/>
        <family val="2"/>
        <scheme val="major"/>
      </font>
      <alignment horizontal="general" vertical="top" textRotation="0" wrapText="0" indent="0" justifyLastLine="0" shrinkToFit="0" readingOrder="0"/>
    </dxf>
    <dxf>
      <font>
        <strike val="0"/>
        <outline val="0"/>
        <shadow val="0"/>
        <u val="none"/>
        <vertAlign val="baseline"/>
        <name val="Noto Sans"/>
        <family val="2"/>
        <scheme val="major"/>
      </font>
      <numFmt numFmtId="166" formatCode="0.0"/>
    </dxf>
    <dxf>
      <font>
        <strike val="0"/>
        <outline val="0"/>
        <shadow val="0"/>
        <u val="none"/>
        <vertAlign val="baseline"/>
        <name val="Noto Sans"/>
        <family val="2"/>
        <scheme val="major"/>
      </font>
      <numFmt numFmtId="166" formatCode="0.0"/>
    </dxf>
    <dxf>
      <font>
        <strike val="0"/>
        <outline val="0"/>
        <shadow val="0"/>
        <u val="none"/>
        <vertAlign val="baseline"/>
        <name val="Noto Sans"/>
        <family val="2"/>
        <scheme val="major"/>
      </font>
      <numFmt numFmtId="166" formatCode="0.0"/>
    </dxf>
    <dxf>
      <font>
        <strike val="0"/>
        <outline val="0"/>
        <shadow val="0"/>
        <u val="none"/>
        <vertAlign val="baseline"/>
        <name val="Noto Sans"/>
        <family val="2"/>
        <scheme val="major"/>
      </font>
      <numFmt numFmtId="166" formatCode="0.0"/>
    </dxf>
    <dxf>
      <font>
        <strike val="0"/>
        <outline val="0"/>
        <shadow val="0"/>
        <u val="none"/>
        <vertAlign val="baseline"/>
        <name val="Noto Sans"/>
        <family val="2"/>
        <scheme val="major"/>
      </font>
      <numFmt numFmtId="166" formatCode="0.0"/>
    </dxf>
    <dxf>
      <font>
        <strike val="0"/>
        <outline val="0"/>
        <shadow val="0"/>
        <u val="none"/>
        <vertAlign val="baseline"/>
        <name val="Noto Sans"/>
        <family val="2"/>
        <scheme val="major"/>
      </font>
      <numFmt numFmtId="166" formatCode="0.0"/>
      <border diagonalUp="0" diagonalDown="0" outline="0">
        <left/>
        <right style="thin">
          <color indexed="64"/>
        </right>
        <top/>
        <bottom/>
      </border>
    </dxf>
    <dxf>
      <font>
        <strike val="0"/>
        <outline val="0"/>
        <shadow val="0"/>
        <u val="none"/>
        <vertAlign val="baseline"/>
        <name val="Noto Sans"/>
        <family val="2"/>
        <scheme val="major"/>
      </font>
      <numFmt numFmtId="166" formatCode="0.0"/>
    </dxf>
    <dxf>
      <font>
        <strike val="0"/>
        <outline val="0"/>
        <shadow val="0"/>
        <u val="none"/>
        <vertAlign val="baseline"/>
        <name val="Noto Sans"/>
        <family val="2"/>
        <scheme val="major"/>
      </font>
      <numFmt numFmtId="166" formatCode="0.0"/>
    </dxf>
    <dxf>
      <font>
        <strike val="0"/>
        <outline val="0"/>
        <shadow val="0"/>
        <u val="none"/>
        <vertAlign val="baseline"/>
        <name val="Noto Sans"/>
        <family val="2"/>
        <scheme val="major"/>
      </font>
      <numFmt numFmtId="166" formatCode="0.0"/>
    </dxf>
    <dxf>
      <font>
        <strike val="0"/>
        <outline val="0"/>
        <shadow val="0"/>
        <u val="none"/>
        <vertAlign val="baseline"/>
        <name val="Noto Sans"/>
        <family val="2"/>
        <scheme val="major"/>
      </font>
      <numFmt numFmtId="166" formatCode="0.0"/>
      <border diagonalUp="0" diagonalDown="0" outline="0">
        <left style="thin">
          <color indexed="64"/>
        </left>
        <right/>
        <top/>
        <bottom/>
      </border>
    </dxf>
    <dxf>
      <font>
        <strike val="0"/>
        <outline val="0"/>
        <shadow val="0"/>
        <u val="none"/>
        <vertAlign val="baseline"/>
        <name val="Noto Sans"/>
        <family val="2"/>
        <scheme val="major"/>
      </font>
      <numFmt numFmtId="166" formatCode="0.0"/>
      <border diagonalUp="0" diagonalDown="0" outline="0">
        <left/>
        <right style="thin">
          <color indexed="64"/>
        </right>
        <top/>
        <bottom/>
      </border>
    </dxf>
    <dxf>
      <font>
        <strike val="0"/>
        <outline val="0"/>
        <shadow val="0"/>
        <u val="none"/>
        <vertAlign val="baseline"/>
        <name val="Noto Sans"/>
        <family val="2"/>
        <scheme val="major"/>
      </font>
      <numFmt numFmtId="166" formatCode="0.0"/>
    </dxf>
    <dxf>
      <font>
        <strike val="0"/>
        <outline val="0"/>
        <shadow val="0"/>
        <u val="none"/>
        <vertAlign val="baseline"/>
        <name val="Noto Sans"/>
        <family val="2"/>
        <scheme val="major"/>
      </font>
      <numFmt numFmtId="166" formatCode="0.0"/>
    </dxf>
    <dxf>
      <font>
        <strike val="0"/>
        <outline val="0"/>
        <shadow val="0"/>
        <u val="none"/>
        <vertAlign val="baseline"/>
        <name val="Noto Sans"/>
        <family val="2"/>
        <scheme val="major"/>
      </font>
      <numFmt numFmtId="166" formatCode="0.0"/>
    </dxf>
    <dxf>
      <font>
        <strike val="0"/>
        <outline val="0"/>
        <shadow val="0"/>
        <u val="none"/>
        <vertAlign val="baseline"/>
        <name val="Noto Sans"/>
        <family val="2"/>
        <scheme val="major"/>
      </font>
      <numFmt numFmtId="166" formatCode="0.0"/>
      <border diagonalUp="0" diagonalDown="0" outline="0">
        <left style="thin">
          <color indexed="64"/>
        </left>
        <right/>
        <top/>
        <bottom/>
      </border>
    </dxf>
    <dxf>
      <font>
        <strike val="0"/>
        <outline val="0"/>
        <shadow val="0"/>
        <u val="none"/>
        <vertAlign val="baseline"/>
        <name val="Noto Sans"/>
        <family val="2"/>
        <scheme val="major"/>
      </font>
    </dxf>
    <dxf>
      <border diagonalUp="0" diagonalDown="0">
        <left style="thin">
          <color indexed="64"/>
        </left>
        <right style="thin">
          <color indexed="64"/>
        </right>
        <top style="thin">
          <color indexed="64"/>
        </top>
        <bottom style="thin">
          <color indexed="64"/>
        </bottom>
      </border>
    </dxf>
    <dxf>
      <font>
        <strike val="0"/>
        <outline val="0"/>
        <shadow val="0"/>
        <u val="none"/>
        <vertAlign val="baseline"/>
        <name val="Noto Sans"/>
        <family val="2"/>
        <scheme val="major"/>
      </font>
    </dxf>
    <dxf>
      <font>
        <strike val="0"/>
        <outline val="0"/>
        <shadow val="0"/>
        <u val="none"/>
        <vertAlign val="baseline"/>
        <name val="Noto Sans"/>
        <family val="2"/>
        <scheme val="major"/>
      </font>
      <alignment horizontal="general" vertical="top" textRotation="0" wrapText="1" indent="0" justifyLastLine="0" shrinkToFit="0" readingOrder="0"/>
    </dxf>
    <dxf>
      <font>
        <strike val="0"/>
        <outline val="0"/>
        <shadow val="0"/>
        <u val="none"/>
        <vertAlign val="baseline"/>
        <name val="Noto Sans"/>
        <family val="2"/>
        <scheme val="major"/>
      </font>
      <numFmt numFmtId="166" formatCode="0.0"/>
      <border diagonalUp="0" diagonalDown="0" outline="0">
        <left/>
        <right style="thin">
          <color indexed="64"/>
        </right>
        <top/>
        <bottom/>
      </border>
    </dxf>
    <dxf>
      <font>
        <strike val="0"/>
        <outline val="0"/>
        <shadow val="0"/>
        <u val="none"/>
        <vertAlign val="baseline"/>
        <name val="Noto Sans"/>
        <family val="2"/>
        <scheme val="major"/>
      </font>
      <numFmt numFmtId="166" formatCode="0.0"/>
    </dxf>
    <dxf>
      <font>
        <strike val="0"/>
        <outline val="0"/>
        <shadow val="0"/>
        <u val="none"/>
        <vertAlign val="baseline"/>
        <name val="Noto Sans"/>
        <family val="2"/>
        <scheme val="major"/>
      </font>
      <numFmt numFmtId="166" formatCode="0.0"/>
    </dxf>
    <dxf>
      <font>
        <strike val="0"/>
        <outline val="0"/>
        <shadow val="0"/>
        <u val="none"/>
        <vertAlign val="baseline"/>
        <name val="Noto Sans"/>
        <family val="2"/>
        <scheme val="major"/>
      </font>
      <numFmt numFmtId="166" formatCode="0.0"/>
    </dxf>
    <dxf>
      <font>
        <strike val="0"/>
        <outline val="0"/>
        <shadow val="0"/>
        <u val="none"/>
        <vertAlign val="baseline"/>
        <name val="Noto Sans"/>
        <family val="2"/>
        <scheme val="major"/>
      </font>
      <numFmt numFmtId="166" formatCode="0.0"/>
      <border diagonalUp="0" diagonalDown="0" outline="0">
        <left style="thin">
          <color indexed="64"/>
        </left>
        <right/>
        <top/>
        <bottom/>
      </border>
    </dxf>
    <dxf>
      <font>
        <strike val="0"/>
        <outline val="0"/>
        <shadow val="0"/>
        <u val="none"/>
        <vertAlign val="baseline"/>
        <name val="Noto Sans"/>
        <family val="2"/>
        <scheme val="major"/>
      </font>
      <numFmt numFmtId="166" formatCode="0.0"/>
      <border diagonalUp="0" diagonalDown="0" outline="0">
        <left/>
        <right style="thin">
          <color indexed="64"/>
        </right>
        <top/>
        <bottom/>
      </border>
    </dxf>
    <dxf>
      <font>
        <strike val="0"/>
        <outline val="0"/>
        <shadow val="0"/>
        <u val="none"/>
        <vertAlign val="baseline"/>
        <name val="Noto Sans"/>
        <family val="2"/>
        <scheme val="major"/>
      </font>
      <numFmt numFmtId="166" formatCode="0.0"/>
    </dxf>
    <dxf>
      <font>
        <strike val="0"/>
        <outline val="0"/>
        <shadow val="0"/>
        <u val="none"/>
        <vertAlign val="baseline"/>
        <name val="Noto Sans"/>
        <family val="2"/>
        <scheme val="major"/>
      </font>
      <numFmt numFmtId="166" formatCode="0.0"/>
    </dxf>
    <dxf>
      <font>
        <strike val="0"/>
        <outline val="0"/>
        <shadow val="0"/>
        <u val="none"/>
        <vertAlign val="baseline"/>
        <name val="Noto Sans"/>
        <family val="2"/>
        <scheme val="major"/>
      </font>
      <numFmt numFmtId="166" formatCode="0.0"/>
    </dxf>
    <dxf>
      <font>
        <strike val="0"/>
        <outline val="0"/>
        <shadow val="0"/>
        <u val="none"/>
        <vertAlign val="baseline"/>
        <name val="Noto Sans"/>
        <family val="2"/>
        <scheme val="major"/>
      </font>
      <numFmt numFmtId="166" formatCode="0.0"/>
      <border diagonalUp="0" diagonalDown="0" outline="0">
        <left style="thin">
          <color indexed="64"/>
        </left>
        <right/>
        <top/>
        <bottom/>
      </border>
    </dxf>
    <dxf>
      <font>
        <strike val="0"/>
        <outline val="0"/>
        <shadow val="0"/>
        <u val="none"/>
        <vertAlign val="baseline"/>
        <name val="Noto Sans"/>
        <family val="2"/>
        <scheme val="major"/>
      </font>
      <numFmt numFmtId="166" formatCode="0.0"/>
      <border diagonalUp="0" diagonalDown="0" outline="0">
        <left/>
        <right style="thin">
          <color indexed="64"/>
        </right>
        <top/>
        <bottom/>
      </border>
    </dxf>
    <dxf>
      <font>
        <strike val="0"/>
        <outline val="0"/>
        <shadow val="0"/>
        <u val="none"/>
        <vertAlign val="baseline"/>
        <name val="Noto Sans"/>
        <family val="2"/>
        <scheme val="major"/>
      </font>
      <numFmt numFmtId="166" formatCode="0.0"/>
    </dxf>
    <dxf>
      <font>
        <strike val="0"/>
        <outline val="0"/>
        <shadow val="0"/>
        <u val="none"/>
        <vertAlign val="baseline"/>
        <name val="Noto Sans"/>
        <family val="2"/>
        <scheme val="major"/>
      </font>
      <numFmt numFmtId="166" formatCode="0.0"/>
    </dxf>
    <dxf>
      <font>
        <strike val="0"/>
        <outline val="0"/>
        <shadow val="0"/>
        <u val="none"/>
        <vertAlign val="baseline"/>
        <name val="Noto Sans"/>
        <family val="2"/>
        <scheme val="major"/>
      </font>
      <numFmt numFmtId="166" formatCode="0.0"/>
    </dxf>
    <dxf>
      <font>
        <strike val="0"/>
        <outline val="0"/>
        <shadow val="0"/>
        <u val="none"/>
        <vertAlign val="baseline"/>
        <name val="Noto Sans"/>
        <family val="2"/>
        <scheme val="major"/>
      </font>
      <numFmt numFmtId="166" formatCode="0.0"/>
      <border diagonalUp="0" diagonalDown="0" outline="0">
        <left style="thin">
          <color indexed="64"/>
        </left>
        <right/>
        <top/>
        <bottom/>
      </border>
    </dxf>
    <dxf>
      <font>
        <b val="0"/>
        <i val="0"/>
        <strike val="0"/>
        <condense val="0"/>
        <extend val="0"/>
        <outline val="0"/>
        <shadow val="0"/>
        <u val="none"/>
        <vertAlign val="baseline"/>
        <sz val="8"/>
        <color theme="1"/>
        <name val="Noto Sans"/>
        <family val="2"/>
        <scheme val="major"/>
      </font>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Noto Sans"/>
        <family val="2"/>
        <scheme val="major"/>
      </font>
    </dxf>
    <dxf>
      <font>
        <strike val="0"/>
        <outline val="0"/>
        <shadow val="0"/>
        <u val="none"/>
        <vertAlign val="baseline"/>
        <name val="Noto Sans"/>
        <family val="2"/>
        <scheme val="major"/>
      </font>
      <alignment horizontal="general" vertical="top" textRotation="0" wrapText="0" indent="0" justifyLastLine="0" shrinkToFit="0" readingOrder="0"/>
    </dxf>
    <dxf>
      <font>
        <strike val="0"/>
        <outline val="0"/>
        <shadow val="0"/>
        <u val="none"/>
        <vertAlign val="baseline"/>
        <name val="Noto Sans"/>
        <family val="2"/>
        <scheme val="major"/>
      </font>
      <numFmt numFmtId="166" formatCode="0.0"/>
    </dxf>
    <dxf>
      <font>
        <strike val="0"/>
        <outline val="0"/>
        <shadow val="0"/>
        <u val="none"/>
        <vertAlign val="baseline"/>
        <name val="Noto Sans"/>
        <family val="2"/>
        <scheme val="major"/>
      </font>
      <numFmt numFmtId="166" formatCode="0.0"/>
    </dxf>
    <dxf>
      <font>
        <strike val="0"/>
        <outline val="0"/>
        <shadow val="0"/>
        <u val="none"/>
        <vertAlign val="baseline"/>
        <name val="Noto Sans"/>
        <family val="2"/>
        <scheme val="major"/>
      </font>
      <numFmt numFmtId="166" formatCode="0.0"/>
    </dxf>
    <dxf>
      <font>
        <strike val="0"/>
        <outline val="0"/>
        <shadow val="0"/>
        <u val="none"/>
        <vertAlign val="baseline"/>
        <name val="Noto Sans"/>
        <family val="2"/>
        <scheme val="major"/>
      </font>
      <numFmt numFmtId="166" formatCode="0.0"/>
    </dxf>
    <dxf>
      <font>
        <strike val="0"/>
        <outline val="0"/>
        <shadow val="0"/>
        <u val="none"/>
        <vertAlign val="baseline"/>
        <name val="Noto Sans"/>
        <family val="2"/>
        <scheme val="major"/>
      </font>
      <numFmt numFmtId="166" formatCode="0.0"/>
    </dxf>
    <dxf>
      <font>
        <strike val="0"/>
        <outline val="0"/>
        <shadow val="0"/>
        <u val="none"/>
        <vertAlign val="baseline"/>
        <name val="Noto Sans"/>
        <family val="2"/>
        <scheme val="major"/>
      </font>
      <numFmt numFmtId="166" formatCode="0.0"/>
    </dxf>
    <dxf>
      <font>
        <strike val="0"/>
        <outline val="0"/>
        <shadow val="0"/>
        <u val="none"/>
        <vertAlign val="baseline"/>
        <name val="Noto Sans"/>
        <family val="2"/>
        <scheme val="major"/>
      </font>
      <numFmt numFmtId="166" formatCode="0.0"/>
      <border diagonalUp="0" diagonalDown="0" outline="0">
        <left/>
        <right style="thin">
          <color indexed="64"/>
        </right>
        <top/>
        <bottom/>
      </border>
    </dxf>
    <dxf>
      <font>
        <strike val="0"/>
        <outline val="0"/>
        <shadow val="0"/>
        <u val="none"/>
        <vertAlign val="baseline"/>
        <name val="Noto Sans"/>
        <family val="2"/>
        <scheme val="major"/>
      </font>
      <numFmt numFmtId="166" formatCode="0.0"/>
    </dxf>
    <dxf>
      <font>
        <strike val="0"/>
        <outline val="0"/>
        <shadow val="0"/>
        <u val="none"/>
        <vertAlign val="baseline"/>
        <name val="Noto Sans"/>
        <family val="2"/>
        <scheme val="major"/>
      </font>
      <numFmt numFmtId="166" formatCode="0.0"/>
    </dxf>
    <dxf>
      <font>
        <strike val="0"/>
        <outline val="0"/>
        <shadow val="0"/>
        <u val="none"/>
        <vertAlign val="baseline"/>
        <name val="Noto Sans"/>
        <family val="2"/>
        <scheme val="major"/>
      </font>
      <numFmt numFmtId="166" formatCode="0.0"/>
    </dxf>
    <dxf>
      <font>
        <strike val="0"/>
        <outline val="0"/>
        <shadow val="0"/>
        <u val="none"/>
        <vertAlign val="baseline"/>
        <name val="Noto Sans"/>
        <family val="2"/>
        <scheme val="major"/>
      </font>
      <numFmt numFmtId="166" formatCode="0.0"/>
    </dxf>
    <dxf>
      <font>
        <strike val="0"/>
        <outline val="0"/>
        <shadow val="0"/>
        <u val="none"/>
        <vertAlign val="baseline"/>
        <name val="Noto Sans"/>
        <family val="2"/>
        <scheme val="major"/>
      </font>
      <numFmt numFmtId="166" formatCode="0.0"/>
      <border diagonalUp="0" diagonalDown="0" outline="0">
        <left style="thin">
          <color indexed="64"/>
        </left>
        <right/>
        <top/>
        <bottom/>
      </border>
    </dxf>
    <dxf>
      <font>
        <strike val="0"/>
        <outline val="0"/>
        <shadow val="0"/>
        <u val="none"/>
        <vertAlign val="baseline"/>
        <name val="Noto Sans"/>
        <family val="2"/>
        <scheme val="major"/>
      </font>
      <numFmt numFmtId="166" formatCode="0.0"/>
      <border diagonalUp="0" diagonalDown="0" outline="0">
        <left/>
        <right style="thin">
          <color indexed="64"/>
        </right>
        <top/>
        <bottom/>
      </border>
    </dxf>
    <dxf>
      <font>
        <strike val="0"/>
        <outline val="0"/>
        <shadow val="0"/>
        <u val="none"/>
        <vertAlign val="baseline"/>
        <name val="Noto Sans"/>
        <family val="2"/>
        <scheme val="major"/>
      </font>
      <numFmt numFmtId="166" formatCode="0.0"/>
    </dxf>
    <dxf>
      <font>
        <strike val="0"/>
        <outline val="0"/>
        <shadow val="0"/>
        <u val="none"/>
        <vertAlign val="baseline"/>
        <name val="Noto Sans"/>
        <family val="2"/>
        <scheme val="major"/>
      </font>
      <numFmt numFmtId="166" formatCode="0.0"/>
    </dxf>
    <dxf>
      <font>
        <strike val="0"/>
        <outline val="0"/>
        <shadow val="0"/>
        <u val="none"/>
        <vertAlign val="baseline"/>
        <name val="Noto Sans"/>
        <family val="2"/>
        <scheme val="major"/>
      </font>
      <numFmt numFmtId="166" formatCode="0.0"/>
    </dxf>
    <dxf>
      <font>
        <strike val="0"/>
        <outline val="0"/>
        <shadow val="0"/>
        <u val="none"/>
        <vertAlign val="baseline"/>
        <name val="Noto Sans"/>
        <family val="2"/>
        <scheme val="major"/>
      </font>
      <numFmt numFmtId="166" formatCode="0.0"/>
    </dxf>
    <dxf>
      <font>
        <strike val="0"/>
        <outline val="0"/>
        <shadow val="0"/>
        <u val="none"/>
        <vertAlign val="baseline"/>
        <name val="Noto Sans"/>
        <family val="2"/>
        <scheme val="major"/>
      </font>
      <numFmt numFmtId="166" formatCode="0.0"/>
      <border diagonalUp="0" diagonalDown="0" outline="0">
        <left style="thin">
          <color indexed="64"/>
        </left>
        <right/>
        <top/>
        <bottom/>
      </border>
    </dxf>
    <dxf>
      <font>
        <strike val="0"/>
        <outline val="0"/>
        <shadow val="0"/>
        <u val="none"/>
        <vertAlign val="baseline"/>
        <name val="Noto Sans"/>
        <family val="2"/>
        <scheme val="major"/>
      </font>
    </dxf>
    <dxf>
      <border diagonalUp="0" diagonalDown="0">
        <left style="thin">
          <color indexed="64"/>
        </left>
        <right style="thin">
          <color indexed="64"/>
        </right>
        <top style="thin">
          <color indexed="64"/>
        </top>
        <bottom style="thin">
          <color indexed="64"/>
        </bottom>
      </border>
    </dxf>
    <dxf>
      <font>
        <strike val="0"/>
        <outline val="0"/>
        <shadow val="0"/>
        <u val="none"/>
        <vertAlign val="baseline"/>
        <name val="Noto Sans"/>
        <family val="2"/>
        <scheme val="major"/>
      </font>
    </dxf>
    <dxf>
      <font>
        <strike val="0"/>
        <outline val="0"/>
        <shadow val="0"/>
        <u val="none"/>
        <vertAlign val="baseline"/>
        <name val="Noto Sans"/>
        <family val="2"/>
        <scheme val="major"/>
      </font>
      <alignment horizontal="left" vertical="top" textRotation="0" wrapText="1" indent="0" justifyLastLine="0" shrinkToFit="0" readingOrder="0"/>
    </dxf>
    <dxf>
      <font>
        <strike val="0"/>
        <outline val="0"/>
        <shadow val="0"/>
        <u val="none"/>
        <vertAlign val="baseline"/>
        <name val="Noto Sans"/>
        <family val="2"/>
        <scheme val="major"/>
      </font>
      <numFmt numFmtId="166" formatCode="0.0"/>
    </dxf>
    <dxf>
      <font>
        <strike val="0"/>
        <outline val="0"/>
        <shadow val="0"/>
        <u val="none"/>
        <vertAlign val="baseline"/>
        <name val="Noto Sans"/>
        <family val="2"/>
        <scheme val="major"/>
      </font>
      <numFmt numFmtId="166" formatCode="0.0"/>
    </dxf>
    <dxf>
      <font>
        <strike val="0"/>
        <outline val="0"/>
        <shadow val="0"/>
        <u val="none"/>
        <vertAlign val="baseline"/>
        <name val="Noto Sans"/>
        <family val="2"/>
        <scheme val="major"/>
      </font>
      <numFmt numFmtId="166" formatCode="0.0"/>
    </dxf>
    <dxf>
      <font>
        <strike val="0"/>
        <outline val="0"/>
        <shadow val="0"/>
        <u val="none"/>
        <vertAlign val="baseline"/>
        <name val="Noto Sans"/>
        <family val="2"/>
        <scheme val="major"/>
      </font>
      <numFmt numFmtId="166" formatCode="0.0"/>
    </dxf>
    <dxf>
      <font>
        <strike val="0"/>
        <outline val="0"/>
        <shadow val="0"/>
        <u val="none"/>
        <vertAlign val="baseline"/>
        <name val="Noto Sans"/>
        <family val="2"/>
        <scheme val="major"/>
      </font>
      <numFmt numFmtId="166" formatCode="0.0"/>
    </dxf>
    <dxf>
      <font>
        <strike val="0"/>
        <outline val="0"/>
        <shadow val="0"/>
        <u val="none"/>
        <vertAlign val="baseline"/>
        <name val="Noto Sans"/>
        <family val="2"/>
        <scheme val="major"/>
      </font>
      <numFmt numFmtId="166" formatCode="0.0"/>
    </dxf>
    <dxf>
      <font>
        <strike val="0"/>
        <outline val="0"/>
        <shadow val="0"/>
        <u val="none"/>
        <vertAlign val="baseline"/>
        <name val="Noto Sans"/>
        <family val="2"/>
        <scheme val="major"/>
      </font>
      <numFmt numFmtId="166" formatCode="0.0"/>
      <border diagonalUp="0" diagonalDown="0" outline="0">
        <left/>
        <right style="thin">
          <color indexed="64"/>
        </right>
        <top/>
        <bottom/>
      </border>
    </dxf>
    <dxf>
      <font>
        <strike val="0"/>
        <outline val="0"/>
        <shadow val="0"/>
        <u val="none"/>
        <vertAlign val="baseline"/>
        <name val="Noto Sans"/>
        <family val="2"/>
        <scheme val="major"/>
      </font>
      <numFmt numFmtId="166" formatCode="0.0"/>
    </dxf>
    <dxf>
      <font>
        <strike val="0"/>
        <outline val="0"/>
        <shadow val="0"/>
        <u val="none"/>
        <vertAlign val="baseline"/>
        <name val="Noto Sans"/>
        <family val="2"/>
        <scheme val="major"/>
      </font>
      <numFmt numFmtId="166" formatCode="0.0"/>
    </dxf>
    <dxf>
      <font>
        <strike val="0"/>
        <outline val="0"/>
        <shadow val="0"/>
        <u val="none"/>
        <vertAlign val="baseline"/>
        <name val="Noto Sans"/>
        <family val="2"/>
        <scheme val="major"/>
      </font>
      <numFmt numFmtId="166" formatCode="0.0"/>
    </dxf>
    <dxf>
      <font>
        <strike val="0"/>
        <outline val="0"/>
        <shadow val="0"/>
        <u val="none"/>
        <vertAlign val="baseline"/>
        <name val="Noto Sans"/>
        <family val="2"/>
        <scheme val="major"/>
      </font>
      <numFmt numFmtId="166" formatCode="0.0"/>
    </dxf>
    <dxf>
      <font>
        <strike val="0"/>
        <outline val="0"/>
        <shadow val="0"/>
        <u val="none"/>
        <vertAlign val="baseline"/>
        <name val="Noto Sans"/>
        <family val="2"/>
        <scheme val="major"/>
      </font>
      <numFmt numFmtId="166" formatCode="0.0"/>
      <border diagonalUp="0" diagonalDown="0" outline="0">
        <left style="thin">
          <color indexed="64"/>
        </left>
        <right/>
        <top/>
        <bottom/>
      </border>
    </dxf>
    <dxf>
      <font>
        <strike val="0"/>
        <outline val="0"/>
        <shadow val="0"/>
        <u val="none"/>
        <vertAlign val="baseline"/>
        <name val="Noto Sans"/>
        <family val="2"/>
        <scheme val="major"/>
      </font>
      <numFmt numFmtId="166" formatCode="0.0"/>
      <border diagonalUp="0" diagonalDown="0" outline="0">
        <left/>
        <right style="thin">
          <color indexed="64"/>
        </right>
        <top/>
        <bottom/>
      </border>
    </dxf>
    <dxf>
      <font>
        <strike val="0"/>
        <outline val="0"/>
        <shadow val="0"/>
        <u val="none"/>
        <vertAlign val="baseline"/>
        <name val="Noto Sans"/>
        <family val="2"/>
        <scheme val="major"/>
      </font>
      <numFmt numFmtId="166" formatCode="0.0"/>
    </dxf>
    <dxf>
      <font>
        <strike val="0"/>
        <outline val="0"/>
        <shadow val="0"/>
        <u val="none"/>
        <vertAlign val="baseline"/>
        <name val="Noto Sans"/>
        <family val="2"/>
        <scheme val="major"/>
      </font>
      <numFmt numFmtId="166" formatCode="0.0"/>
    </dxf>
    <dxf>
      <font>
        <strike val="0"/>
        <outline val="0"/>
        <shadow val="0"/>
        <u val="none"/>
        <vertAlign val="baseline"/>
        <name val="Noto Sans"/>
        <family val="2"/>
        <scheme val="major"/>
      </font>
      <numFmt numFmtId="166" formatCode="0.0"/>
    </dxf>
    <dxf>
      <font>
        <strike val="0"/>
        <outline val="0"/>
        <shadow val="0"/>
        <u val="none"/>
        <vertAlign val="baseline"/>
        <name val="Noto Sans"/>
        <family val="2"/>
        <scheme val="major"/>
      </font>
      <numFmt numFmtId="166" formatCode="0.0"/>
    </dxf>
    <dxf>
      <font>
        <strike val="0"/>
        <outline val="0"/>
        <shadow val="0"/>
        <u val="none"/>
        <vertAlign val="baseline"/>
        <name val="Noto Sans"/>
        <family val="2"/>
        <scheme val="major"/>
      </font>
      <numFmt numFmtId="166" formatCode="0.0"/>
      <border diagonalUp="0" diagonalDown="0" outline="0">
        <left style="thin">
          <color indexed="64"/>
        </left>
        <right/>
        <top/>
        <bottom/>
      </border>
    </dxf>
    <dxf>
      <font>
        <strike val="0"/>
        <outline val="0"/>
        <shadow val="0"/>
        <u val="none"/>
        <vertAlign val="baseline"/>
        <name val="Noto Sans"/>
        <family val="2"/>
        <scheme val="major"/>
      </font>
    </dxf>
    <dxf>
      <border diagonalUp="0" diagonalDown="0">
        <left style="thin">
          <color indexed="64"/>
        </left>
        <right style="thin">
          <color indexed="64"/>
        </right>
        <top style="thin">
          <color indexed="64"/>
        </top>
        <bottom style="thin">
          <color indexed="64"/>
        </bottom>
      </border>
    </dxf>
    <dxf>
      <font>
        <strike val="0"/>
        <outline val="0"/>
        <shadow val="0"/>
        <u val="none"/>
        <vertAlign val="baseline"/>
        <name val="Noto Sans"/>
        <family val="2"/>
        <scheme val="major"/>
      </font>
    </dxf>
    <dxf>
      <font>
        <strike val="0"/>
        <outline val="0"/>
        <shadow val="0"/>
        <u val="none"/>
        <vertAlign val="baseline"/>
        <name val="Noto Sans"/>
        <family val="2"/>
        <scheme val="major"/>
      </font>
      <alignment horizontal="left" vertical="top" textRotation="0" indent="0" justifyLastLine="0" shrinkToFit="0" readingOrder="0"/>
    </dxf>
    <dxf>
      <font>
        <b val="0"/>
        <i val="0"/>
        <strike val="0"/>
        <condense val="0"/>
        <extend val="0"/>
        <outline val="0"/>
        <shadow val="0"/>
        <u val="none"/>
        <vertAlign val="baseline"/>
        <sz val="8"/>
        <color theme="1"/>
        <name val="Noto Sans"/>
        <family val="2"/>
        <scheme val="major"/>
      </font>
      <numFmt numFmtId="166" formatCode="0.0"/>
      <border diagonalUp="0" diagonalDown="0" outline="0">
        <left/>
        <right style="thin">
          <color indexed="64"/>
        </right>
        <top/>
        <bottom/>
      </border>
    </dxf>
    <dxf>
      <font>
        <b val="0"/>
        <i val="0"/>
        <strike val="0"/>
        <condense val="0"/>
        <extend val="0"/>
        <outline val="0"/>
        <shadow val="0"/>
        <u val="none"/>
        <vertAlign val="baseline"/>
        <sz val="8"/>
        <color theme="1"/>
        <name val="Noto Sans"/>
        <family val="2"/>
        <scheme val="major"/>
      </font>
      <numFmt numFmtId="166" formatCode="0.0"/>
    </dxf>
    <dxf>
      <font>
        <b val="0"/>
        <i val="0"/>
        <strike val="0"/>
        <condense val="0"/>
        <extend val="0"/>
        <outline val="0"/>
        <shadow val="0"/>
        <u val="none"/>
        <vertAlign val="baseline"/>
        <sz val="8"/>
        <color theme="1"/>
        <name val="Noto Sans"/>
        <family val="2"/>
        <scheme val="major"/>
      </font>
      <numFmt numFmtId="166" formatCode="0.0"/>
    </dxf>
    <dxf>
      <font>
        <b val="0"/>
        <i val="0"/>
        <strike val="0"/>
        <condense val="0"/>
        <extend val="0"/>
        <outline val="0"/>
        <shadow val="0"/>
        <u val="none"/>
        <vertAlign val="baseline"/>
        <sz val="8"/>
        <color theme="1"/>
        <name val="Noto Sans"/>
        <family val="2"/>
        <scheme val="major"/>
      </font>
      <numFmt numFmtId="166" formatCode="0.0"/>
    </dxf>
    <dxf>
      <font>
        <b val="0"/>
        <i val="0"/>
        <strike val="0"/>
        <condense val="0"/>
        <extend val="0"/>
        <outline val="0"/>
        <shadow val="0"/>
        <u val="none"/>
        <vertAlign val="baseline"/>
        <sz val="8"/>
        <color theme="1"/>
        <name val="Noto Sans"/>
        <family val="2"/>
        <scheme val="major"/>
      </font>
      <numFmt numFmtId="166" formatCode="0.0"/>
      <border diagonalUp="0" diagonalDown="0" outline="0">
        <left style="thin">
          <color indexed="64"/>
        </left>
        <right/>
        <top/>
        <bottom/>
      </border>
    </dxf>
    <dxf>
      <font>
        <b val="0"/>
        <i val="0"/>
        <strike val="0"/>
        <condense val="0"/>
        <extend val="0"/>
        <outline val="0"/>
        <shadow val="0"/>
        <u val="none"/>
        <vertAlign val="baseline"/>
        <sz val="8"/>
        <color theme="1"/>
        <name val="Noto Sans"/>
        <family val="2"/>
        <scheme val="major"/>
      </font>
      <numFmt numFmtId="166" formatCode="0.0"/>
      <border diagonalUp="0" diagonalDown="0" outline="0">
        <left/>
        <right style="thin">
          <color indexed="64"/>
        </right>
        <top/>
        <bottom/>
      </border>
    </dxf>
    <dxf>
      <font>
        <b val="0"/>
        <i val="0"/>
        <strike val="0"/>
        <condense val="0"/>
        <extend val="0"/>
        <outline val="0"/>
        <shadow val="0"/>
        <u val="none"/>
        <vertAlign val="baseline"/>
        <sz val="8"/>
        <color theme="1"/>
        <name val="Noto Sans"/>
        <family val="2"/>
        <scheme val="major"/>
      </font>
      <numFmt numFmtId="166" formatCode="0.0"/>
    </dxf>
    <dxf>
      <font>
        <b val="0"/>
        <i val="0"/>
        <strike val="0"/>
        <condense val="0"/>
        <extend val="0"/>
        <outline val="0"/>
        <shadow val="0"/>
        <u val="none"/>
        <vertAlign val="baseline"/>
        <sz val="8"/>
        <color theme="1"/>
        <name val="Noto Sans"/>
        <family val="2"/>
        <scheme val="major"/>
      </font>
      <numFmt numFmtId="166" formatCode="0.0"/>
    </dxf>
    <dxf>
      <font>
        <b val="0"/>
        <i val="0"/>
        <strike val="0"/>
        <condense val="0"/>
        <extend val="0"/>
        <outline val="0"/>
        <shadow val="0"/>
        <u val="none"/>
        <vertAlign val="baseline"/>
        <sz val="8"/>
        <color theme="1"/>
        <name val="Noto Sans"/>
        <family val="2"/>
        <scheme val="major"/>
      </font>
      <numFmt numFmtId="166" formatCode="0.0"/>
    </dxf>
    <dxf>
      <font>
        <b val="0"/>
        <i val="0"/>
        <strike val="0"/>
        <condense val="0"/>
        <extend val="0"/>
        <outline val="0"/>
        <shadow val="0"/>
        <u val="none"/>
        <vertAlign val="baseline"/>
        <sz val="8"/>
        <color theme="1"/>
        <name val="Noto Sans"/>
        <family val="2"/>
        <scheme val="major"/>
      </font>
      <numFmt numFmtId="166" formatCode="0.0"/>
      <border diagonalUp="0" diagonalDown="0" outline="0">
        <left style="thin">
          <color indexed="64"/>
        </left>
        <right/>
        <top/>
        <bottom/>
      </border>
    </dxf>
    <dxf>
      <font>
        <b val="0"/>
        <i val="0"/>
        <strike val="0"/>
        <condense val="0"/>
        <extend val="0"/>
        <outline val="0"/>
        <shadow val="0"/>
        <u val="none"/>
        <vertAlign val="baseline"/>
        <sz val="8"/>
        <color theme="1"/>
        <name val="Noto Sans"/>
        <family val="2"/>
        <scheme val="major"/>
      </font>
      <numFmt numFmtId="166" formatCode="0.0"/>
      <border diagonalUp="0" diagonalDown="0" outline="0">
        <left/>
        <right style="thin">
          <color indexed="64"/>
        </right>
        <top/>
        <bottom/>
      </border>
    </dxf>
    <dxf>
      <font>
        <b val="0"/>
        <i val="0"/>
        <strike val="0"/>
        <condense val="0"/>
        <extend val="0"/>
        <outline val="0"/>
        <shadow val="0"/>
        <u val="none"/>
        <vertAlign val="baseline"/>
        <sz val="8"/>
        <color theme="1"/>
        <name val="Noto Sans"/>
        <family val="2"/>
        <scheme val="major"/>
      </font>
      <numFmt numFmtId="166" formatCode="0.0"/>
    </dxf>
    <dxf>
      <font>
        <b val="0"/>
        <i val="0"/>
        <strike val="0"/>
        <condense val="0"/>
        <extend val="0"/>
        <outline val="0"/>
        <shadow val="0"/>
        <u val="none"/>
        <vertAlign val="baseline"/>
        <sz val="8"/>
        <color theme="1"/>
        <name val="Noto Sans"/>
        <family val="2"/>
        <scheme val="major"/>
      </font>
      <numFmt numFmtId="166" formatCode="0.0"/>
    </dxf>
    <dxf>
      <font>
        <b val="0"/>
        <i val="0"/>
        <strike val="0"/>
        <condense val="0"/>
        <extend val="0"/>
        <outline val="0"/>
        <shadow val="0"/>
        <u val="none"/>
        <vertAlign val="baseline"/>
        <sz val="8"/>
        <color theme="1"/>
        <name val="Noto Sans"/>
        <family val="2"/>
        <scheme val="major"/>
      </font>
      <numFmt numFmtId="166" formatCode="0.0"/>
    </dxf>
    <dxf>
      <font>
        <b val="0"/>
        <i val="0"/>
        <strike val="0"/>
        <condense val="0"/>
        <extend val="0"/>
        <outline val="0"/>
        <shadow val="0"/>
        <u val="none"/>
        <vertAlign val="baseline"/>
        <sz val="8"/>
        <color theme="1"/>
        <name val="Noto Sans"/>
        <family val="2"/>
        <scheme val="major"/>
      </font>
      <numFmt numFmtId="166" formatCode="0.0"/>
      <border diagonalUp="0" diagonalDown="0" outline="0">
        <left style="thin">
          <color indexed="64"/>
        </left>
        <right/>
        <top/>
        <bottom/>
      </border>
    </dxf>
    <dxf>
      <font>
        <b val="0"/>
        <i val="0"/>
        <strike val="0"/>
        <condense val="0"/>
        <extend val="0"/>
        <outline val="0"/>
        <shadow val="0"/>
        <u val="none"/>
        <vertAlign val="baseline"/>
        <sz val="8"/>
        <color theme="1"/>
        <name val="Noto Sans"/>
        <family val="2"/>
        <scheme val="major"/>
      </font>
      <alignment horizontal="left" vertical="bottom" textRotation="0" wrapText="0" indent="0" justifyLastLine="0" shrinkToFit="0" readingOrder="0"/>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Noto Sans"/>
        <family val="2"/>
        <scheme val="major"/>
      </font>
    </dxf>
    <dxf>
      <font>
        <b val="0"/>
        <i val="0"/>
        <strike val="0"/>
        <condense val="0"/>
        <extend val="0"/>
        <outline val="0"/>
        <shadow val="0"/>
        <u val="none"/>
        <vertAlign val="baseline"/>
        <sz val="8"/>
        <color theme="1"/>
        <name val="Noto Sans"/>
        <family val="2"/>
        <scheme val="major"/>
      </font>
      <alignment horizontal="general" vertical="top" textRotation="0" wrapText="1" indent="0" justifyLastLine="0" shrinkToFit="0" readingOrder="0"/>
    </dxf>
    <dxf>
      <font>
        <b val="0"/>
        <i val="0"/>
        <strike val="0"/>
        <condense val="0"/>
        <extend val="0"/>
        <outline val="0"/>
        <shadow val="0"/>
        <u val="none"/>
        <vertAlign val="baseline"/>
        <sz val="8"/>
        <color theme="1"/>
        <name val="Noto Sans"/>
        <family val="2"/>
        <scheme val="major"/>
      </font>
      <numFmt numFmtId="166" formatCode="0.0"/>
      <border diagonalUp="0" diagonalDown="0" outline="0">
        <left/>
        <right style="thin">
          <color indexed="64"/>
        </right>
        <top/>
        <bottom/>
      </border>
    </dxf>
    <dxf>
      <font>
        <b val="0"/>
        <i val="0"/>
        <strike val="0"/>
        <condense val="0"/>
        <extend val="0"/>
        <outline val="0"/>
        <shadow val="0"/>
        <u val="none"/>
        <vertAlign val="baseline"/>
        <sz val="8"/>
        <color theme="1"/>
        <name val="Noto Sans"/>
        <family val="2"/>
        <scheme val="major"/>
      </font>
      <numFmt numFmtId="166" formatCode="0.0"/>
    </dxf>
    <dxf>
      <font>
        <b val="0"/>
        <i val="0"/>
        <strike val="0"/>
        <condense val="0"/>
        <extend val="0"/>
        <outline val="0"/>
        <shadow val="0"/>
        <u val="none"/>
        <vertAlign val="baseline"/>
        <sz val="8"/>
        <color theme="1"/>
        <name val="Noto Sans"/>
        <family val="2"/>
        <scheme val="major"/>
      </font>
      <numFmt numFmtId="166" formatCode="0.0"/>
    </dxf>
    <dxf>
      <font>
        <b val="0"/>
        <i val="0"/>
        <strike val="0"/>
        <condense val="0"/>
        <extend val="0"/>
        <outline val="0"/>
        <shadow val="0"/>
        <u val="none"/>
        <vertAlign val="baseline"/>
        <sz val="8"/>
        <color theme="1"/>
        <name val="Noto Sans"/>
        <family val="2"/>
        <scheme val="major"/>
      </font>
      <numFmt numFmtId="166" formatCode="0.0"/>
    </dxf>
    <dxf>
      <font>
        <b val="0"/>
        <i val="0"/>
        <strike val="0"/>
        <condense val="0"/>
        <extend val="0"/>
        <outline val="0"/>
        <shadow val="0"/>
        <u val="none"/>
        <vertAlign val="baseline"/>
        <sz val="8"/>
        <color theme="1"/>
        <name val="Noto Sans"/>
        <family val="2"/>
        <scheme val="major"/>
      </font>
      <numFmt numFmtId="166" formatCode="0.0"/>
      <border diagonalUp="0" diagonalDown="0" outline="0">
        <left style="thin">
          <color indexed="64"/>
        </left>
        <right/>
        <top/>
        <bottom/>
      </border>
    </dxf>
    <dxf>
      <font>
        <b val="0"/>
        <i val="0"/>
        <strike val="0"/>
        <condense val="0"/>
        <extend val="0"/>
        <outline val="0"/>
        <shadow val="0"/>
        <u val="none"/>
        <vertAlign val="baseline"/>
        <sz val="8"/>
        <color theme="1"/>
        <name val="Noto Sans"/>
        <family val="2"/>
        <scheme val="major"/>
      </font>
      <numFmt numFmtId="166" formatCode="0.0"/>
    </dxf>
    <dxf>
      <font>
        <b val="0"/>
        <i val="0"/>
        <strike val="0"/>
        <condense val="0"/>
        <extend val="0"/>
        <outline val="0"/>
        <shadow val="0"/>
        <u val="none"/>
        <vertAlign val="baseline"/>
        <sz val="8"/>
        <color theme="1"/>
        <name val="Noto Sans"/>
        <family val="2"/>
        <scheme val="major"/>
      </font>
      <numFmt numFmtId="166" formatCode="0.0"/>
    </dxf>
    <dxf>
      <font>
        <b val="0"/>
        <i val="0"/>
        <strike val="0"/>
        <condense val="0"/>
        <extend val="0"/>
        <outline val="0"/>
        <shadow val="0"/>
        <u val="none"/>
        <vertAlign val="baseline"/>
        <sz val="8"/>
        <color theme="1"/>
        <name val="Noto Sans"/>
        <family val="2"/>
        <scheme val="major"/>
      </font>
      <numFmt numFmtId="166" formatCode="0.0"/>
    </dxf>
    <dxf>
      <font>
        <b val="0"/>
        <i val="0"/>
        <strike val="0"/>
        <condense val="0"/>
        <extend val="0"/>
        <outline val="0"/>
        <shadow val="0"/>
        <u val="none"/>
        <vertAlign val="baseline"/>
        <sz val="8"/>
        <color theme="1"/>
        <name val="Noto Sans"/>
        <family val="2"/>
        <scheme val="major"/>
      </font>
      <numFmt numFmtId="166" formatCode="0.0"/>
    </dxf>
    <dxf>
      <font>
        <b val="0"/>
        <i val="0"/>
        <strike val="0"/>
        <condense val="0"/>
        <extend val="0"/>
        <outline val="0"/>
        <shadow val="0"/>
        <u val="none"/>
        <vertAlign val="baseline"/>
        <sz val="8"/>
        <color theme="1"/>
        <name val="Noto Sans"/>
        <family val="2"/>
        <scheme val="major"/>
      </font>
      <numFmt numFmtId="166" formatCode="0.0"/>
    </dxf>
    <dxf>
      <font>
        <b val="0"/>
        <i val="0"/>
        <strike val="0"/>
        <condense val="0"/>
        <extend val="0"/>
        <outline val="0"/>
        <shadow val="0"/>
        <u val="none"/>
        <vertAlign val="baseline"/>
        <sz val="8"/>
        <color theme="1"/>
        <name val="Noto Sans"/>
        <family val="2"/>
        <scheme val="major"/>
      </font>
      <numFmt numFmtId="166" formatCode="0.0"/>
      <border diagonalUp="0" diagonalDown="0" outline="0">
        <left/>
        <right style="thin">
          <color indexed="64"/>
        </right>
        <top/>
        <bottom/>
      </border>
    </dxf>
    <dxf>
      <font>
        <b val="0"/>
        <i val="0"/>
        <strike val="0"/>
        <condense val="0"/>
        <extend val="0"/>
        <outline val="0"/>
        <shadow val="0"/>
        <u val="none"/>
        <vertAlign val="baseline"/>
        <sz val="8"/>
        <color theme="1"/>
        <name val="Noto Sans"/>
        <family val="2"/>
        <scheme val="major"/>
      </font>
      <numFmt numFmtId="166" formatCode="0.0"/>
    </dxf>
    <dxf>
      <font>
        <b val="0"/>
        <i val="0"/>
        <strike val="0"/>
        <condense val="0"/>
        <extend val="0"/>
        <outline val="0"/>
        <shadow val="0"/>
        <u val="none"/>
        <vertAlign val="baseline"/>
        <sz val="8"/>
        <color theme="1"/>
        <name val="Noto Sans"/>
        <family val="2"/>
        <scheme val="major"/>
      </font>
      <numFmt numFmtId="166" formatCode="0.0"/>
    </dxf>
    <dxf>
      <font>
        <b val="0"/>
        <i val="0"/>
        <strike val="0"/>
        <condense val="0"/>
        <extend val="0"/>
        <outline val="0"/>
        <shadow val="0"/>
        <u val="none"/>
        <vertAlign val="baseline"/>
        <sz val="8"/>
        <color theme="1"/>
        <name val="Noto Sans"/>
        <family val="2"/>
        <scheme val="major"/>
      </font>
      <numFmt numFmtId="166" formatCode="0.0"/>
    </dxf>
    <dxf>
      <font>
        <b val="0"/>
        <i val="0"/>
        <strike val="0"/>
        <condense val="0"/>
        <extend val="0"/>
        <outline val="0"/>
        <shadow val="0"/>
        <u val="none"/>
        <vertAlign val="baseline"/>
        <sz val="8"/>
        <color theme="1"/>
        <name val="Noto Sans"/>
        <family val="2"/>
        <scheme val="major"/>
      </font>
      <numFmt numFmtId="166" formatCode="0.0"/>
    </dxf>
    <dxf>
      <font>
        <b val="0"/>
        <i val="0"/>
        <strike val="0"/>
        <condense val="0"/>
        <extend val="0"/>
        <outline val="0"/>
        <shadow val="0"/>
        <u val="none"/>
        <vertAlign val="baseline"/>
        <sz val="8"/>
        <color theme="1"/>
        <name val="Noto Sans"/>
        <family val="2"/>
        <scheme val="major"/>
      </font>
      <alignment horizontal="left" vertical="bottom" textRotation="0" wrapText="0" indent="0" justifyLastLine="0" shrinkToFit="0" readingOrder="0"/>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Noto Sans"/>
        <family val="2"/>
        <scheme val="major"/>
      </font>
    </dxf>
    <dxf>
      <font>
        <b val="0"/>
        <i val="0"/>
        <strike val="0"/>
        <condense val="0"/>
        <extend val="0"/>
        <outline val="0"/>
        <shadow val="0"/>
        <u val="none"/>
        <vertAlign val="baseline"/>
        <sz val="8"/>
        <color theme="1"/>
        <name val="Noto Sans"/>
        <family val="2"/>
        <scheme val="major"/>
      </font>
      <alignment horizontal="general" vertical="top" textRotation="0" wrapText="0" indent="0" justifyLastLine="0" shrinkToFit="0" readingOrder="0"/>
    </dxf>
    <dxf>
      <font>
        <strike val="0"/>
        <outline val="0"/>
        <shadow val="0"/>
        <u val="none"/>
        <vertAlign val="baseline"/>
        <name val="Noto Sans"/>
        <family val="2"/>
        <scheme val="major"/>
      </font>
      <numFmt numFmtId="166" formatCode="0.0"/>
    </dxf>
    <dxf>
      <font>
        <strike val="0"/>
        <outline val="0"/>
        <shadow val="0"/>
        <u val="none"/>
        <vertAlign val="baseline"/>
        <name val="Noto Sans"/>
        <family val="2"/>
        <scheme val="major"/>
      </font>
      <numFmt numFmtId="166" formatCode="0.0"/>
    </dxf>
    <dxf>
      <font>
        <strike val="0"/>
        <outline val="0"/>
        <shadow val="0"/>
        <u val="none"/>
        <vertAlign val="baseline"/>
        <name val="Noto Sans"/>
        <family val="2"/>
        <scheme val="major"/>
      </font>
      <numFmt numFmtId="166" formatCode="0.0"/>
    </dxf>
    <dxf>
      <font>
        <strike val="0"/>
        <outline val="0"/>
        <shadow val="0"/>
        <u val="none"/>
        <vertAlign val="baseline"/>
        <name val="Noto Sans"/>
        <family val="2"/>
        <scheme val="major"/>
      </font>
      <numFmt numFmtId="166" formatCode="0.0"/>
    </dxf>
    <dxf>
      <font>
        <strike val="0"/>
        <outline val="0"/>
        <shadow val="0"/>
        <u val="none"/>
        <vertAlign val="baseline"/>
        <name val="Noto Sans"/>
        <family val="2"/>
        <scheme val="major"/>
      </font>
      <numFmt numFmtId="166" formatCode="0.0"/>
    </dxf>
    <dxf>
      <font>
        <strike val="0"/>
        <outline val="0"/>
        <shadow val="0"/>
        <u val="none"/>
        <vertAlign val="baseline"/>
        <name val="Noto Sans"/>
        <family val="2"/>
        <scheme val="major"/>
      </font>
      <numFmt numFmtId="166" formatCode="0.0"/>
    </dxf>
    <dxf>
      <font>
        <strike val="0"/>
        <outline val="0"/>
        <shadow val="0"/>
        <u val="none"/>
        <vertAlign val="baseline"/>
        <name val="Noto Sans"/>
        <family val="2"/>
        <scheme val="major"/>
      </font>
      <numFmt numFmtId="166" formatCode="0.0"/>
    </dxf>
    <dxf>
      <font>
        <strike val="0"/>
        <outline val="0"/>
        <shadow val="0"/>
        <u val="none"/>
        <vertAlign val="baseline"/>
        <name val="Noto Sans"/>
        <family val="2"/>
        <scheme val="major"/>
      </font>
      <numFmt numFmtId="166" formatCode="0.0"/>
    </dxf>
    <dxf>
      <font>
        <strike val="0"/>
        <outline val="0"/>
        <shadow val="0"/>
        <u val="none"/>
        <vertAlign val="baseline"/>
        <name val="Noto Sans"/>
        <family val="2"/>
        <scheme val="major"/>
      </font>
      <numFmt numFmtId="166" formatCode="0.0"/>
    </dxf>
    <dxf>
      <font>
        <strike val="0"/>
        <outline val="0"/>
        <shadow val="0"/>
        <u val="none"/>
        <vertAlign val="baseline"/>
        <name val="Noto Sans"/>
        <family val="2"/>
        <scheme val="major"/>
      </font>
      <numFmt numFmtId="166" formatCode="0.0"/>
      <border diagonalUp="0" diagonalDown="0" outline="0">
        <left style="thin">
          <color indexed="64"/>
        </left>
        <right/>
        <top/>
        <bottom/>
      </border>
    </dxf>
    <dxf>
      <font>
        <strike val="0"/>
        <outline val="0"/>
        <shadow val="0"/>
        <u val="none"/>
        <vertAlign val="baseline"/>
        <name val="Noto Sans"/>
        <family val="2"/>
        <scheme val="major"/>
      </font>
    </dxf>
    <dxf>
      <border diagonalUp="0" diagonalDown="0">
        <left style="thin">
          <color indexed="64"/>
        </left>
        <right style="thin">
          <color indexed="64"/>
        </right>
        <top style="thin">
          <color indexed="64"/>
        </top>
        <bottom style="thin">
          <color indexed="64"/>
        </bottom>
      </border>
    </dxf>
    <dxf>
      <font>
        <strike val="0"/>
        <outline val="0"/>
        <shadow val="0"/>
        <u val="none"/>
        <vertAlign val="baseline"/>
        <name val="Noto Sans"/>
        <family val="2"/>
        <scheme val="major"/>
      </font>
    </dxf>
    <dxf>
      <font>
        <strike val="0"/>
        <outline val="0"/>
        <shadow val="0"/>
        <u val="none"/>
        <vertAlign val="baseline"/>
        <name val="Noto Sans"/>
        <family val="2"/>
        <scheme val="major"/>
      </font>
      <alignment horizontal="left" vertical="top" textRotation="0" wrapText="0" indent="0" justifyLastLine="0" shrinkToFit="0" readingOrder="0"/>
    </dxf>
    <dxf>
      <font>
        <strike val="0"/>
        <outline val="0"/>
        <shadow val="0"/>
        <u val="none"/>
        <vertAlign val="baseline"/>
        <name val="Noto Sans"/>
        <family val="2"/>
        <scheme val="major"/>
      </font>
      <numFmt numFmtId="166" formatCode="0.0"/>
      <border diagonalUp="0" diagonalDown="0" outline="0">
        <left/>
        <right style="thin">
          <color indexed="64"/>
        </right>
        <top/>
        <bottom/>
      </border>
    </dxf>
    <dxf>
      <font>
        <strike val="0"/>
        <outline val="0"/>
        <shadow val="0"/>
        <u val="none"/>
        <vertAlign val="baseline"/>
        <name val="Noto Sans"/>
        <family val="2"/>
        <scheme val="major"/>
      </font>
      <numFmt numFmtId="166" formatCode="0.0"/>
    </dxf>
    <dxf>
      <font>
        <strike val="0"/>
        <outline val="0"/>
        <shadow val="0"/>
        <u val="none"/>
        <vertAlign val="baseline"/>
        <name val="Noto Sans"/>
        <family val="2"/>
        <scheme val="major"/>
      </font>
      <numFmt numFmtId="166" formatCode="0.0"/>
    </dxf>
    <dxf>
      <font>
        <strike val="0"/>
        <outline val="0"/>
        <shadow val="0"/>
        <u val="none"/>
        <vertAlign val="baseline"/>
        <name val="Noto Sans"/>
        <family val="2"/>
        <scheme val="major"/>
      </font>
      <numFmt numFmtId="166" formatCode="0.0"/>
    </dxf>
    <dxf>
      <font>
        <strike val="0"/>
        <outline val="0"/>
        <shadow val="0"/>
        <u val="none"/>
        <vertAlign val="baseline"/>
        <name val="Noto Sans"/>
        <family val="2"/>
        <scheme val="major"/>
      </font>
      <numFmt numFmtId="166" formatCode="0.0"/>
    </dxf>
    <dxf>
      <font>
        <strike val="0"/>
        <outline val="0"/>
        <shadow val="0"/>
        <u val="none"/>
        <vertAlign val="baseline"/>
        <name val="Noto Sans"/>
        <family val="2"/>
        <scheme val="major"/>
      </font>
      <numFmt numFmtId="166" formatCode="0.0"/>
    </dxf>
    <dxf>
      <font>
        <strike val="0"/>
        <outline val="0"/>
        <shadow val="0"/>
        <u val="none"/>
        <vertAlign val="baseline"/>
        <name val="Noto Sans"/>
        <family val="2"/>
        <scheme val="major"/>
      </font>
      <numFmt numFmtId="166" formatCode="0.0"/>
    </dxf>
    <dxf>
      <font>
        <strike val="0"/>
        <outline val="0"/>
        <shadow val="0"/>
        <u val="none"/>
        <vertAlign val="baseline"/>
        <name val="Noto Sans"/>
        <family val="2"/>
        <scheme val="major"/>
      </font>
      <numFmt numFmtId="166" formatCode="0.0"/>
    </dxf>
    <dxf>
      <font>
        <strike val="0"/>
        <outline val="0"/>
        <shadow val="0"/>
        <u val="none"/>
        <vertAlign val="baseline"/>
        <name val="Noto Sans"/>
        <family val="2"/>
        <scheme val="major"/>
      </font>
      <numFmt numFmtId="166" formatCode="0.0"/>
    </dxf>
    <dxf>
      <font>
        <strike val="0"/>
        <outline val="0"/>
        <shadow val="0"/>
        <u val="none"/>
        <vertAlign val="baseline"/>
        <name val="Noto Sans"/>
        <family val="2"/>
        <scheme val="major"/>
      </font>
      <numFmt numFmtId="166" formatCode="0.0"/>
      <border diagonalUp="0" diagonalDown="0" outline="0">
        <left style="thin">
          <color indexed="64"/>
        </left>
        <right/>
        <top/>
        <bottom/>
      </border>
    </dxf>
    <dxf>
      <font>
        <strike val="0"/>
        <outline val="0"/>
        <shadow val="0"/>
        <u val="none"/>
        <vertAlign val="baseline"/>
        <name val="Noto Sans"/>
        <family val="2"/>
        <scheme val="major"/>
      </font>
    </dxf>
    <dxf>
      <border diagonalUp="0" diagonalDown="0">
        <left style="thin">
          <color indexed="64"/>
        </left>
        <right style="thin">
          <color indexed="64"/>
        </right>
        <top style="thin">
          <color indexed="64"/>
        </top>
        <bottom style="thin">
          <color indexed="64"/>
        </bottom>
      </border>
    </dxf>
    <dxf>
      <font>
        <strike val="0"/>
        <outline val="0"/>
        <shadow val="0"/>
        <u val="none"/>
        <vertAlign val="baseline"/>
        <name val="Noto Sans"/>
        <family val="2"/>
        <scheme val="major"/>
      </font>
    </dxf>
    <dxf>
      <font>
        <strike val="0"/>
        <outline val="0"/>
        <shadow val="0"/>
        <u val="none"/>
        <vertAlign val="baseline"/>
        <name val="Noto Sans"/>
        <family val="2"/>
        <scheme val="major"/>
      </font>
      <alignment horizontal="left" vertical="top" textRotation="0" wrapText="0" indent="0" justifyLastLine="0" shrinkToFit="0" readingOrder="0"/>
    </dxf>
    <dxf>
      <font>
        <strike val="0"/>
        <outline val="0"/>
        <shadow val="0"/>
        <u val="none"/>
        <vertAlign val="baseline"/>
        <name val="Noto Sans"/>
        <family val="2"/>
        <scheme val="major"/>
      </font>
      <numFmt numFmtId="166" formatCode="0.0"/>
      <border diagonalUp="0" diagonalDown="0" outline="0">
        <left/>
        <right style="thin">
          <color indexed="64"/>
        </right>
        <top/>
        <bottom/>
      </border>
    </dxf>
    <dxf>
      <font>
        <strike val="0"/>
        <outline val="0"/>
        <shadow val="0"/>
        <u val="none"/>
        <vertAlign val="baseline"/>
        <name val="Noto Sans"/>
        <family val="2"/>
        <scheme val="major"/>
      </font>
      <numFmt numFmtId="166" formatCode="0.0"/>
    </dxf>
    <dxf>
      <font>
        <strike val="0"/>
        <outline val="0"/>
        <shadow val="0"/>
        <u val="none"/>
        <vertAlign val="baseline"/>
        <name val="Noto Sans"/>
        <family val="2"/>
        <scheme val="major"/>
      </font>
      <numFmt numFmtId="166" formatCode="0.0"/>
    </dxf>
    <dxf>
      <font>
        <strike val="0"/>
        <outline val="0"/>
        <shadow val="0"/>
        <u val="none"/>
        <vertAlign val="baseline"/>
        <name val="Noto Sans"/>
        <family val="2"/>
        <scheme val="major"/>
      </font>
      <numFmt numFmtId="166" formatCode="0.0"/>
    </dxf>
    <dxf>
      <font>
        <strike val="0"/>
        <outline val="0"/>
        <shadow val="0"/>
        <u val="none"/>
        <vertAlign val="baseline"/>
        <name val="Noto Sans"/>
        <family val="2"/>
        <scheme val="major"/>
      </font>
      <numFmt numFmtId="166" formatCode="0.0"/>
    </dxf>
    <dxf>
      <font>
        <strike val="0"/>
        <outline val="0"/>
        <shadow val="0"/>
        <u val="none"/>
        <vertAlign val="baseline"/>
        <name val="Noto Sans"/>
        <family val="2"/>
        <scheme val="major"/>
      </font>
      <numFmt numFmtId="166" formatCode="0.0"/>
    </dxf>
    <dxf>
      <font>
        <strike val="0"/>
        <outline val="0"/>
        <shadow val="0"/>
        <u val="none"/>
        <vertAlign val="baseline"/>
        <name val="Noto Sans"/>
        <family val="2"/>
        <scheme val="major"/>
      </font>
      <numFmt numFmtId="166" formatCode="0.0"/>
    </dxf>
    <dxf>
      <font>
        <strike val="0"/>
        <outline val="0"/>
        <shadow val="0"/>
        <u val="none"/>
        <vertAlign val="baseline"/>
        <name val="Noto Sans"/>
        <family val="2"/>
        <scheme val="major"/>
      </font>
      <numFmt numFmtId="166" formatCode="0.0"/>
    </dxf>
    <dxf>
      <font>
        <strike val="0"/>
        <outline val="0"/>
        <shadow val="0"/>
        <u val="none"/>
        <vertAlign val="baseline"/>
        <name val="Noto Sans"/>
        <family val="2"/>
        <scheme val="major"/>
      </font>
      <numFmt numFmtId="166" formatCode="0.0"/>
    </dxf>
    <dxf>
      <font>
        <strike val="0"/>
        <outline val="0"/>
        <shadow val="0"/>
        <u val="none"/>
        <vertAlign val="baseline"/>
        <name val="Noto Sans"/>
        <family val="2"/>
        <scheme val="major"/>
      </font>
      <numFmt numFmtId="166" formatCode="0.0"/>
      <border diagonalUp="0" diagonalDown="0" outline="0">
        <left style="thin">
          <color indexed="64"/>
        </left>
        <right/>
        <top/>
        <bottom/>
      </border>
    </dxf>
    <dxf>
      <font>
        <strike val="0"/>
        <outline val="0"/>
        <shadow val="0"/>
        <u val="none"/>
        <vertAlign val="baseline"/>
        <name val="Noto Sans"/>
        <family val="2"/>
        <scheme val="major"/>
      </font>
    </dxf>
    <dxf>
      <border diagonalUp="0" diagonalDown="0">
        <left style="thin">
          <color indexed="64"/>
        </left>
        <right style="thin">
          <color indexed="64"/>
        </right>
        <top style="thin">
          <color indexed="64"/>
        </top>
        <bottom style="thin">
          <color indexed="64"/>
        </bottom>
      </border>
    </dxf>
    <dxf>
      <font>
        <strike val="0"/>
        <outline val="0"/>
        <shadow val="0"/>
        <u val="none"/>
        <vertAlign val="baseline"/>
        <name val="Noto Sans"/>
        <family val="2"/>
        <scheme val="major"/>
      </font>
    </dxf>
    <dxf>
      <font>
        <strike val="0"/>
        <outline val="0"/>
        <shadow val="0"/>
        <u val="none"/>
        <vertAlign val="baseline"/>
        <name val="Noto Sans"/>
        <family val="2"/>
        <scheme val="major"/>
      </font>
      <alignment horizontal="left" vertical="top" textRotation="0" wrapText="0" indent="0" justifyLastLine="0" shrinkToFit="0" readingOrder="0"/>
    </dxf>
    <dxf>
      <font>
        <strike val="0"/>
        <outline val="0"/>
        <shadow val="0"/>
        <u val="none"/>
        <vertAlign val="baseline"/>
        <name val="Noto Sans"/>
        <family val="2"/>
        <scheme val="major"/>
      </font>
      <numFmt numFmtId="166" formatCode="0.0"/>
      <border diagonalUp="0" diagonalDown="0" outline="0">
        <left/>
        <right style="thin">
          <color indexed="64"/>
        </right>
        <top/>
        <bottom/>
      </border>
    </dxf>
    <dxf>
      <font>
        <strike val="0"/>
        <outline val="0"/>
        <shadow val="0"/>
        <u val="none"/>
        <vertAlign val="baseline"/>
        <name val="Noto Sans"/>
        <family val="2"/>
        <scheme val="major"/>
      </font>
      <numFmt numFmtId="166" formatCode="0.0"/>
    </dxf>
    <dxf>
      <font>
        <strike val="0"/>
        <outline val="0"/>
        <shadow val="0"/>
        <u val="none"/>
        <vertAlign val="baseline"/>
        <name val="Noto Sans"/>
        <family val="2"/>
        <scheme val="major"/>
      </font>
      <numFmt numFmtId="166" formatCode="0.0"/>
    </dxf>
    <dxf>
      <font>
        <strike val="0"/>
        <outline val="0"/>
        <shadow val="0"/>
        <u val="none"/>
        <vertAlign val="baseline"/>
        <name val="Noto Sans"/>
        <family val="2"/>
        <scheme val="major"/>
      </font>
      <numFmt numFmtId="166" formatCode="0.0"/>
    </dxf>
    <dxf>
      <font>
        <strike val="0"/>
        <outline val="0"/>
        <shadow val="0"/>
        <u val="none"/>
        <vertAlign val="baseline"/>
        <name val="Noto Sans"/>
        <family val="2"/>
        <scheme val="major"/>
      </font>
      <numFmt numFmtId="166" formatCode="0.0"/>
      <border diagonalUp="0" diagonalDown="0" outline="0">
        <left style="thin">
          <color indexed="64"/>
        </left>
        <right/>
        <top/>
        <bottom/>
      </border>
    </dxf>
    <dxf>
      <font>
        <strike val="0"/>
        <outline val="0"/>
        <shadow val="0"/>
        <u val="none"/>
        <vertAlign val="baseline"/>
        <name val="Noto Sans"/>
        <family val="2"/>
        <scheme val="major"/>
      </font>
      <numFmt numFmtId="166" formatCode="0.0"/>
      <border diagonalUp="0" diagonalDown="0" outline="0">
        <left/>
        <right style="thin">
          <color indexed="64"/>
        </right>
        <top/>
        <bottom/>
      </border>
    </dxf>
    <dxf>
      <font>
        <strike val="0"/>
        <outline val="0"/>
        <shadow val="0"/>
        <u val="none"/>
        <vertAlign val="baseline"/>
        <name val="Noto Sans"/>
        <family val="2"/>
        <scheme val="major"/>
      </font>
      <numFmt numFmtId="166" formatCode="0.0"/>
    </dxf>
    <dxf>
      <font>
        <strike val="0"/>
        <outline val="0"/>
        <shadow val="0"/>
        <u val="none"/>
        <vertAlign val="baseline"/>
        <name val="Noto Sans"/>
        <family val="2"/>
        <scheme val="major"/>
      </font>
      <numFmt numFmtId="166" formatCode="0.0"/>
    </dxf>
    <dxf>
      <font>
        <strike val="0"/>
        <outline val="0"/>
        <shadow val="0"/>
        <u val="none"/>
        <vertAlign val="baseline"/>
        <name val="Noto Sans"/>
        <family val="2"/>
        <scheme val="major"/>
      </font>
      <numFmt numFmtId="166" formatCode="0.0"/>
    </dxf>
    <dxf>
      <font>
        <strike val="0"/>
        <outline val="0"/>
        <shadow val="0"/>
        <u val="none"/>
        <vertAlign val="baseline"/>
        <name val="Noto Sans"/>
        <family val="2"/>
        <scheme val="major"/>
      </font>
      <numFmt numFmtId="166" formatCode="0.0"/>
      <border diagonalUp="0" diagonalDown="0" outline="0">
        <left style="thin">
          <color indexed="64"/>
        </left>
        <right/>
        <top/>
        <bottom/>
      </border>
    </dxf>
    <dxf>
      <font>
        <strike val="0"/>
        <outline val="0"/>
        <shadow val="0"/>
        <u val="none"/>
        <vertAlign val="baseline"/>
        <name val="Noto Sans"/>
        <family val="2"/>
        <scheme val="major"/>
      </font>
      <numFmt numFmtId="166" formatCode="0.0"/>
      <border diagonalUp="0" diagonalDown="0" outline="0">
        <left/>
        <right style="thin">
          <color indexed="64"/>
        </right>
        <top/>
        <bottom/>
      </border>
    </dxf>
    <dxf>
      <font>
        <strike val="0"/>
        <outline val="0"/>
        <shadow val="0"/>
        <u val="none"/>
        <vertAlign val="baseline"/>
        <name val="Noto Sans"/>
        <family val="2"/>
        <scheme val="major"/>
      </font>
      <numFmt numFmtId="166" formatCode="0.0"/>
    </dxf>
    <dxf>
      <font>
        <strike val="0"/>
        <outline val="0"/>
        <shadow val="0"/>
        <u val="none"/>
        <vertAlign val="baseline"/>
        <name val="Noto Sans"/>
        <family val="2"/>
        <scheme val="major"/>
      </font>
      <numFmt numFmtId="166" formatCode="0.0"/>
    </dxf>
    <dxf>
      <font>
        <strike val="0"/>
        <outline val="0"/>
        <shadow val="0"/>
        <u val="none"/>
        <vertAlign val="baseline"/>
        <name val="Noto Sans"/>
        <family val="2"/>
        <scheme val="major"/>
      </font>
      <numFmt numFmtId="166" formatCode="0.0"/>
    </dxf>
    <dxf>
      <font>
        <strike val="0"/>
        <outline val="0"/>
        <shadow val="0"/>
        <u val="none"/>
        <vertAlign val="baseline"/>
        <name val="Noto Sans"/>
        <family val="2"/>
        <scheme val="major"/>
      </font>
      <numFmt numFmtId="166" formatCode="0.0"/>
    </dxf>
    <dxf>
      <font>
        <strike val="0"/>
        <outline val="0"/>
        <shadow val="0"/>
        <u val="none"/>
        <vertAlign val="baseline"/>
        <name val="Noto Sans"/>
        <family val="2"/>
        <scheme val="major"/>
      </font>
      <alignment horizontal="left" vertical="bottom" textRotation="0" wrapText="0" indent="0" justifyLastLine="0" shrinkToFit="0" readingOrder="0"/>
    </dxf>
    <dxf>
      <font>
        <strike val="0"/>
        <outline val="0"/>
        <shadow val="0"/>
        <u val="none"/>
        <vertAlign val="baseline"/>
        <name val="Noto Sans"/>
        <family val="2"/>
        <scheme val="major"/>
      </font>
    </dxf>
    <dxf>
      <font>
        <strike val="0"/>
        <outline val="0"/>
        <shadow val="0"/>
        <u val="none"/>
        <vertAlign val="baseline"/>
        <name val="Noto Sans"/>
        <family val="2"/>
        <scheme val="major"/>
      </font>
      <alignment horizontal="left" vertical="center" textRotation="0" wrapText="1" indent="0" justifyLastLine="0" shrinkToFit="0" readingOrder="0"/>
    </dxf>
    <dxf>
      <font>
        <strike val="0"/>
        <outline val="0"/>
        <shadow val="0"/>
        <u val="none"/>
        <vertAlign val="baseline"/>
        <name val="Noto Sans"/>
        <family val="2"/>
        <scheme val="major"/>
      </font>
      <numFmt numFmtId="166" formatCode="0.0"/>
      <border diagonalUp="0" diagonalDown="0" outline="0">
        <left/>
        <right style="thin">
          <color indexed="64"/>
        </right>
        <top/>
        <bottom/>
      </border>
    </dxf>
    <dxf>
      <font>
        <strike val="0"/>
        <outline val="0"/>
        <shadow val="0"/>
        <u val="none"/>
        <vertAlign val="baseline"/>
        <name val="Noto Sans"/>
        <family val="2"/>
        <scheme val="major"/>
      </font>
      <numFmt numFmtId="166" formatCode="0.0"/>
    </dxf>
    <dxf>
      <font>
        <strike val="0"/>
        <outline val="0"/>
        <shadow val="0"/>
        <u val="none"/>
        <vertAlign val="baseline"/>
        <name val="Noto Sans"/>
        <family val="2"/>
        <scheme val="major"/>
      </font>
      <numFmt numFmtId="166" formatCode="0.0"/>
    </dxf>
    <dxf>
      <font>
        <strike val="0"/>
        <outline val="0"/>
        <shadow val="0"/>
        <u val="none"/>
        <vertAlign val="baseline"/>
        <name val="Noto Sans"/>
        <family val="2"/>
        <scheme val="major"/>
      </font>
      <numFmt numFmtId="166" formatCode="0.0"/>
    </dxf>
    <dxf>
      <font>
        <strike val="0"/>
        <outline val="0"/>
        <shadow val="0"/>
        <u val="none"/>
        <vertAlign val="baseline"/>
        <name val="Noto Sans"/>
        <family val="2"/>
        <scheme val="major"/>
      </font>
      <numFmt numFmtId="166" formatCode="0.0"/>
      <border diagonalUp="0" diagonalDown="0" outline="0">
        <left style="thin">
          <color indexed="64"/>
        </left>
        <right/>
        <top/>
        <bottom/>
      </border>
    </dxf>
    <dxf>
      <font>
        <strike val="0"/>
        <outline val="0"/>
        <shadow val="0"/>
        <u val="none"/>
        <vertAlign val="baseline"/>
        <name val="Noto Sans"/>
        <family val="2"/>
        <scheme val="major"/>
      </font>
      <numFmt numFmtId="166" formatCode="0.0"/>
      <border diagonalUp="0" diagonalDown="0" outline="0">
        <left/>
        <right style="thin">
          <color indexed="64"/>
        </right>
        <top/>
        <bottom/>
      </border>
    </dxf>
    <dxf>
      <font>
        <strike val="0"/>
        <outline val="0"/>
        <shadow val="0"/>
        <u val="none"/>
        <vertAlign val="baseline"/>
        <name val="Noto Sans"/>
        <family val="2"/>
        <scheme val="major"/>
      </font>
      <numFmt numFmtId="166" formatCode="0.0"/>
    </dxf>
    <dxf>
      <font>
        <strike val="0"/>
        <outline val="0"/>
        <shadow val="0"/>
        <u val="none"/>
        <vertAlign val="baseline"/>
        <name val="Noto Sans"/>
        <family val="2"/>
        <scheme val="major"/>
      </font>
      <numFmt numFmtId="166" formatCode="0.0"/>
    </dxf>
    <dxf>
      <font>
        <strike val="0"/>
        <outline val="0"/>
        <shadow val="0"/>
        <u val="none"/>
        <vertAlign val="baseline"/>
        <name val="Noto Sans"/>
        <family val="2"/>
        <scheme val="major"/>
      </font>
      <numFmt numFmtId="166" formatCode="0.0"/>
    </dxf>
    <dxf>
      <font>
        <strike val="0"/>
        <outline val="0"/>
        <shadow val="0"/>
        <u val="none"/>
        <vertAlign val="baseline"/>
        <name val="Noto Sans"/>
        <family val="2"/>
        <scheme val="major"/>
      </font>
      <numFmt numFmtId="166" formatCode="0.0"/>
      <border diagonalUp="0" diagonalDown="0" outline="0">
        <left style="thin">
          <color indexed="64"/>
        </left>
        <right/>
        <top/>
        <bottom/>
      </border>
    </dxf>
    <dxf>
      <font>
        <strike val="0"/>
        <outline val="0"/>
        <shadow val="0"/>
        <u val="none"/>
        <vertAlign val="baseline"/>
        <name val="Noto Sans"/>
        <family val="2"/>
        <scheme val="major"/>
      </font>
      <numFmt numFmtId="166" formatCode="0.0"/>
      <border diagonalUp="0" diagonalDown="0" outline="0">
        <left/>
        <right style="thin">
          <color indexed="64"/>
        </right>
        <top/>
        <bottom/>
      </border>
    </dxf>
    <dxf>
      <font>
        <strike val="0"/>
        <outline val="0"/>
        <shadow val="0"/>
        <u val="none"/>
        <vertAlign val="baseline"/>
        <name val="Noto Sans"/>
        <family val="2"/>
        <scheme val="major"/>
      </font>
      <numFmt numFmtId="166" formatCode="0.0"/>
    </dxf>
    <dxf>
      <font>
        <strike val="0"/>
        <outline val="0"/>
        <shadow val="0"/>
        <u val="none"/>
        <vertAlign val="baseline"/>
        <name val="Noto Sans"/>
        <family val="2"/>
        <scheme val="major"/>
      </font>
      <numFmt numFmtId="166" formatCode="0.0"/>
    </dxf>
    <dxf>
      <font>
        <strike val="0"/>
        <outline val="0"/>
        <shadow val="0"/>
        <u val="none"/>
        <vertAlign val="baseline"/>
        <name val="Noto Sans"/>
        <family val="2"/>
        <scheme val="major"/>
      </font>
      <numFmt numFmtId="166" formatCode="0.0"/>
    </dxf>
    <dxf>
      <font>
        <strike val="0"/>
        <outline val="0"/>
        <shadow val="0"/>
        <u val="none"/>
        <vertAlign val="baseline"/>
        <name val="Noto Sans"/>
        <family val="2"/>
        <scheme val="major"/>
      </font>
      <numFmt numFmtId="166" formatCode="0.0"/>
    </dxf>
    <dxf>
      <font>
        <strike val="0"/>
        <outline val="0"/>
        <shadow val="0"/>
        <u val="none"/>
        <vertAlign val="baseline"/>
        <name val="Noto Sans"/>
        <family val="2"/>
        <scheme val="major"/>
      </font>
      <alignment horizontal="left" vertical="bottom" textRotation="0" wrapText="0" indent="0" justifyLastLine="0" shrinkToFit="0" readingOrder="0"/>
    </dxf>
    <dxf>
      <font>
        <strike val="0"/>
        <outline val="0"/>
        <shadow val="0"/>
        <u val="none"/>
        <vertAlign val="baseline"/>
        <name val="Noto Sans"/>
        <family val="2"/>
        <scheme val="major"/>
      </font>
    </dxf>
    <dxf>
      <font>
        <strike val="0"/>
        <outline val="0"/>
        <shadow val="0"/>
        <u val="none"/>
        <vertAlign val="baseline"/>
        <name val="Noto Sans"/>
        <family val="2"/>
        <scheme val="major"/>
      </font>
      <alignment horizontal="left" vertical="center" textRotation="0" wrapText="1" indent="0" justifyLastLine="0" shrinkToFit="0" readingOrder="0"/>
    </dxf>
    <dxf>
      <font>
        <strike val="0"/>
        <outline val="0"/>
        <shadow val="0"/>
        <u val="none"/>
        <vertAlign val="baseline"/>
        <name val="Noto Sans"/>
        <family val="2"/>
        <scheme val="major"/>
      </font>
      <numFmt numFmtId="3" formatCode="#,##0"/>
      <border diagonalUp="0" diagonalDown="0" outline="0">
        <left/>
        <right style="thin">
          <color indexed="64"/>
        </right>
        <top/>
        <bottom/>
      </border>
    </dxf>
    <dxf>
      <font>
        <strike val="0"/>
        <outline val="0"/>
        <shadow val="0"/>
        <u val="none"/>
        <vertAlign val="baseline"/>
        <name val="Noto Sans"/>
        <family val="2"/>
        <scheme val="major"/>
      </font>
      <numFmt numFmtId="3" formatCode="#,##0"/>
    </dxf>
    <dxf>
      <font>
        <strike val="0"/>
        <outline val="0"/>
        <shadow val="0"/>
        <u val="none"/>
        <vertAlign val="baseline"/>
        <name val="Noto Sans"/>
        <family val="2"/>
        <scheme val="major"/>
      </font>
      <numFmt numFmtId="3" formatCode="#,##0"/>
    </dxf>
    <dxf>
      <font>
        <strike val="0"/>
        <outline val="0"/>
        <shadow val="0"/>
        <u val="none"/>
        <vertAlign val="baseline"/>
        <name val="Noto Sans"/>
        <family val="2"/>
        <scheme val="major"/>
      </font>
      <numFmt numFmtId="3" formatCode="#,##0"/>
    </dxf>
    <dxf>
      <font>
        <strike val="0"/>
        <outline val="0"/>
        <shadow val="0"/>
        <u val="none"/>
        <vertAlign val="baseline"/>
        <name val="Noto Sans"/>
        <family val="2"/>
        <scheme val="major"/>
      </font>
      <numFmt numFmtId="3" formatCode="#,##0"/>
      <border diagonalUp="0" diagonalDown="0" outline="0">
        <left style="thin">
          <color indexed="64"/>
        </left>
        <right/>
        <top/>
        <bottom/>
      </border>
    </dxf>
    <dxf>
      <font>
        <strike val="0"/>
        <outline val="0"/>
        <shadow val="0"/>
        <u val="none"/>
        <vertAlign val="baseline"/>
        <name val="Noto Sans"/>
        <family val="2"/>
        <scheme val="major"/>
      </font>
      <numFmt numFmtId="3" formatCode="#,##0"/>
      <border diagonalUp="0" diagonalDown="0" outline="0">
        <left/>
        <right style="thin">
          <color indexed="64"/>
        </right>
        <top/>
        <bottom/>
      </border>
    </dxf>
    <dxf>
      <font>
        <strike val="0"/>
        <outline val="0"/>
        <shadow val="0"/>
        <u val="none"/>
        <vertAlign val="baseline"/>
        <name val="Noto Sans"/>
        <family val="2"/>
        <scheme val="major"/>
      </font>
      <numFmt numFmtId="3" formatCode="#,##0"/>
    </dxf>
    <dxf>
      <font>
        <strike val="0"/>
        <outline val="0"/>
        <shadow val="0"/>
        <u val="none"/>
        <vertAlign val="baseline"/>
        <name val="Noto Sans"/>
        <family val="2"/>
        <scheme val="major"/>
      </font>
      <numFmt numFmtId="3" formatCode="#,##0"/>
    </dxf>
    <dxf>
      <font>
        <strike val="0"/>
        <outline val="0"/>
        <shadow val="0"/>
        <u val="none"/>
        <vertAlign val="baseline"/>
        <name val="Noto Sans"/>
        <family val="2"/>
        <scheme val="major"/>
      </font>
      <numFmt numFmtId="3" formatCode="#,##0"/>
    </dxf>
    <dxf>
      <font>
        <strike val="0"/>
        <outline val="0"/>
        <shadow val="0"/>
        <u val="none"/>
        <vertAlign val="baseline"/>
        <name val="Noto Sans"/>
        <family val="2"/>
        <scheme val="major"/>
      </font>
      <numFmt numFmtId="3" formatCode="#,##0"/>
      <border diagonalUp="0" diagonalDown="0" outline="0">
        <left style="thin">
          <color indexed="64"/>
        </left>
        <right/>
        <top/>
        <bottom/>
      </border>
    </dxf>
    <dxf>
      <font>
        <strike val="0"/>
        <outline val="0"/>
        <shadow val="0"/>
        <u val="none"/>
        <vertAlign val="baseline"/>
        <name val="Noto Sans"/>
        <family val="2"/>
        <scheme val="major"/>
      </font>
      <numFmt numFmtId="3" formatCode="#,##0"/>
      <border diagonalUp="0" diagonalDown="0" outline="0">
        <left/>
        <right style="thin">
          <color indexed="64"/>
        </right>
        <top/>
        <bottom/>
      </border>
    </dxf>
    <dxf>
      <font>
        <strike val="0"/>
        <outline val="0"/>
        <shadow val="0"/>
        <u val="none"/>
        <vertAlign val="baseline"/>
        <name val="Noto Sans"/>
        <family val="2"/>
        <scheme val="major"/>
      </font>
      <numFmt numFmtId="3" formatCode="#,##0"/>
    </dxf>
    <dxf>
      <font>
        <strike val="0"/>
        <outline val="0"/>
        <shadow val="0"/>
        <u val="none"/>
        <vertAlign val="baseline"/>
        <name val="Noto Sans"/>
        <family val="2"/>
        <scheme val="major"/>
      </font>
      <numFmt numFmtId="3" formatCode="#,##0"/>
    </dxf>
    <dxf>
      <font>
        <strike val="0"/>
        <outline val="0"/>
        <shadow val="0"/>
        <u val="none"/>
        <vertAlign val="baseline"/>
        <name val="Noto Sans"/>
        <family val="2"/>
        <scheme val="major"/>
      </font>
      <numFmt numFmtId="3" formatCode="#,##0"/>
    </dxf>
    <dxf>
      <font>
        <strike val="0"/>
        <outline val="0"/>
        <shadow val="0"/>
        <u val="none"/>
        <vertAlign val="baseline"/>
        <name val="Noto Sans"/>
        <family val="2"/>
        <scheme val="major"/>
      </font>
      <numFmt numFmtId="3" formatCode="#,##0"/>
    </dxf>
    <dxf>
      <font>
        <strike val="0"/>
        <outline val="0"/>
        <shadow val="0"/>
        <u val="none"/>
        <vertAlign val="baseline"/>
        <name val="Noto Sans"/>
        <family val="2"/>
        <scheme val="major"/>
      </font>
      <alignment horizontal="left" vertical="bottom" textRotation="0" wrapText="0" indent="0" justifyLastLine="0" shrinkToFit="0" readingOrder="0"/>
    </dxf>
    <dxf>
      <font>
        <strike val="0"/>
        <outline val="0"/>
        <shadow val="0"/>
        <u val="none"/>
        <vertAlign val="baseline"/>
        <name val="Noto Sans"/>
        <family val="2"/>
        <scheme val="major"/>
      </font>
    </dxf>
    <dxf>
      <font>
        <strike val="0"/>
        <outline val="0"/>
        <shadow val="0"/>
        <u val="none"/>
        <vertAlign val="baseline"/>
        <name val="Noto Sans"/>
        <family val="2"/>
        <scheme val="major"/>
      </font>
      <alignment horizontal="left" vertical="center" textRotation="0" wrapText="1" indent="0" justifyLastLine="0" shrinkToFit="0" readingOrder="0"/>
    </dxf>
    <dxf>
      <font>
        <b val="0"/>
        <i val="0"/>
        <strike val="0"/>
        <condense val="0"/>
        <extend val="0"/>
        <outline val="0"/>
        <shadow val="0"/>
        <u val="none"/>
        <vertAlign val="baseline"/>
        <sz val="8"/>
        <color theme="1"/>
        <name val="Noto Sans"/>
        <family val="2"/>
        <scheme val="major"/>
      </font>
      <numFmt numFmtId="166" formatCode="0.0"/>
      <border diagonalUp="0" diagonalDown="0" outline="0">
        <left/>
        <right style="thin">
          <color indexed="64"/>
        </right>
        <top/>
        <bottom/>
      </border>
    </dxf>
    <dxf>
      <font>
        <b val="0"/>
        <i val="0"/>
        <strike val="0"/>
        <condense val="0"/>
        <extend val="0"/>
        <outline val="0"/>
        <shadow val="0"/>
        <u val="none"/>
        <vertAlign val="baseline"/>
        <sz val="8"/>
        <color theme="1"/>
        <name val="Noto Sans"/>
        <family val="2"/>
        <scheme val="major"/>
      </font>
      <numFmt numFmtId="166" formatCode="0.0"/>
    </dxf>
    <dxf>
      <font>
        <b val="0"/>
        <i val="0"/>
        <strike val="0"/>
        <condense val="0"/>
        <extend val="0"/>
        <outline val="0"/>
        <shadow val="0"/>
        <u val="none"/>
        <vertAlign val="baseline"/>
        <sz val="8"/>
        <color theme="1"/>
        <name val="Noto Sans"/>
        <family val="2"/>
        <scheme val="major"/>
      </font>
      <numFmt numFmtId="166" formatCode="0.0"/>
    </dxf>
    <dxf>
      <font>
        <b val="0"/>
        <i val="0"/>
        <strike val="0"/>
        <condense val="0"/>
        <extend val="0"/>
        <outline val="0"/>
        <shadow val="0"/>
        <u val="none"/>
        <vertAlign val="baseline"/>
        <sz val="8"/>
        <color theme="1"/>
        <name val="Noto Sans"/>
        <family val="2"/>
        <scheme val="major"/>
      </font>
      <numFmt numFmtId="166" formatCode="0.0"/>
    </dxf>
    <dxf>
      <font>
        <b val="0"/>
        <i val="0"/>
        <strike val="0"/>
        <condense val="0"/>
        <extend val="0"/>
        <outline val="0"/>
        <shadow val="0"/>
        <u val="none"/>
        <vertAlign val="baseline"/>
        <sz val="8"/>
        <color theme="1"/>
        <name val="Noto Sans"/>
        <family val="2"/>
        <scheme val="major"/>
      </font>
      <numFmt numFmtId="166" formatCode="0.0"/>
      <border diagonalUp="0" diagonalDown="0" outline="0">
        <left style="thin">
          <color indexed="64"/>
        </left>
        <right/>
        <top/>
        <bottom/>
      </border>
    </dxf>
    <dxf>
      <font>
        <b val="0"/>
        <i val="0"/>
        <strike val="0"/>
        <condense val="0"/>
        <extend val="0"/>
        <outline val="0"/>
        <shadow val="0"/>
        <u val="none"/>
        <vertAlign val="baseline"/>
        <sz val="8"/>
        <color theme="1"/>
        <name val="Noto Sans"/>
        <family val="2"/>
        <scheme val="major"/>
      </font>
      <numFmt numFmtId="166" formatCode="0.0"/>
      <border diagonalUp="0" diagonalDown="0" outline="0">
        <left/>
        <right style="thin">
          <color indexed="64"/>
        </right>
        <top/>
        <bottom/>
      </border>
    </dxf>
    <dxf>
      <font>
        <b val="0"/>
        <i val="0"/>
        <strike val="0"/>
        <condense val="0"/>
        <extend val="0"/>
        <outline val="0"/>
        <shadow val="0"/>
        <u val="none"/>
        <vertAlign val="baseline"/>
        <sz val="8"/>
        <color theme="1"/>
        <name val="Noto Sans"/>
        <family val="2"/>
        <scheme val="major"/>
      </font>
      <numFmt numFmtId="166" formatCode="0.0"/>
    </dxf>
    <dxf>
      <font>
        <b val="0"/>
        <i val="0"/>
        <strike val="0"/>
        <condense val="0"/>
        <extend val="0"/>
        <outline val="0"/>
        <shadow val="0"/>
        <u val="none"/>
        <vertAlign val="baseline"/>
        <sz val="8"/>
        <color theme="1"/>
        <name val="Noto Sans"/>
        <family val="2"/>
        <scheme val="major"/>
      </font>
      <numFmt numFmtId="166" formatCode="0.0"/>
    </dxf>
    <dxf>
      <font>
        <b val="0"/>
        <i val="0"/>
        <strike val="0"/>
        <condense val="0"/>
        <extend val="0"/>
        <outline val="0"/>
        <shadow val="0"/>
        <u val="none"/>
        <vertAlign val="baseline"/>
        <sz val="8"/>
        <color theme="1"/>
        <name val="Noto Sans"/>
        <family val="2"/>
        <scheme val="major"/>
      </font>
      <numFmt numFmtId="166" formatCode="0.0"/>
    </dxf>
    <dxf>
      <font>
        <b val="0"/>
        <i val="0"/>
        <strike val="0"/>
        <condense val="0"/>
        <extend val="0"/>
        <outline val="0"/>
        <shadow val="0"/>
        <u val="none"/>
        <vertAlign val="baseline"/>
        <sz val="8"/>
        <color theme="1"/>
        <name val="Noto Sans"/>
        <family val="2"/>
        <scheme val="major"/>
      </font>
      <numFmt numFmtId="166" formatCode="0.0"/>
      <border diagonalUp="0" diagonalDown="0" outline="0">
        <left style="thin">
          <color indexed="64"/>
        </left>
        <right/>
        <top/>
        <bottom/>
      </border>
    </dxf>
    <dxf>
      <font>
        <b val="0"/>
        <i val="0"/>
        <strike val="0"/>
        <condense val="0"/>
        <extend val="0"/>
        <outline val="0"/>
        <shadow val="0"/>
        <u val="none"/>
        <vertAlign val="baseline"/>
        <sz val="8"/>
        <color theme="1"/>
        <name val="Noto Sans"/>
        <family val="2"/>
        <scheme val="major"/>
      </font>
      <numFmt numFmtId="166" formatCode="0.0"/>
      <border diagonalUp="0" diagonalDown="0" outline="0">
        <left/>
        <right style="thin">
          <color indexed="64"/>
        </right>
        <top/>
        <bottom/>
      </border>
    </dxf>
    <dxf>
      <font>
        <b val="0"/>
        <i val="0"/>
        <strike val="0"/>
        <condense val="0"/>
        <extend val="0"/>
        <outline val="0"/>
        <shadow val="0"/>
        <u val="none"/>
        <vertAlign val="baseline"/>
        <sz val="8"/>
        <color theme="1"/>
        <name val="Noto Sans"/>
        <family val="2"/>
        <scheme val="major"/>
      </font>
      <numFmt numFmtId="166" formatCode="0.0"/>
    </dxf>
    <dxf>
      <font>
        <b val="0"/>
        <i val="0"/>
        <strike val="0"/>
        <condense val="0"/>
        <extend val="0"/>
        <outline val="0"/>
        <shadow val="0"/>
        <u val="none"/>
        <vertAlign val="baseline"/>
        <sz val="8"/>
        <color theme="1"/>
        <name val="Noto Sans"/>
        <family val="2"/>
        <scheme val="major"/>
      </font>
      <numFmt numFmtId="166" formatCode="0.0"/>
    </dxf>
    <dxf>
      <font>
        <b val="0"/>
        <i val="0"/>
        <strike val="0"/>
        <condense val="0"/>
        <extend val="0"/>
        <outline val="0"/>
        <shadow val="0"/>
        <u val="none"/>
        <vertAlign val="baseline"/>
        <sz val="8"/>
        <color theme="1"/>
        <name val="Noto Sans"/>
        <family val="2"/>
        <scheme val="major"/>
      </font>
      <numFmt numFmtId="166" formatCode="0.0"/>
    </dxf>
    <dxf>
      <font>
        <b val="0"/>
        <i val="0"/>
        <strike val="0"/>
        <condense val="0"/>
        <extend val="0"/>
        <outline val="0"/>
        <shadow val="0"/>
        <u val="none"/>
        <vertAlign val="baseline"/>
        <sz val="8"/>
        <color theme="1"/>
        <name val="Noto Sans"/>
        <family val="2"/>
        <scheme val="major"/>
      </font>
      <numFmt numFmtId="166" formatCode="0.0"/>
      <border diagonalUp="0" diagonalDown="0" outline="0">
        <left style="thin">
          <color indexed="64"/>
        </left>
        <right/>
        <top/>
        <bottom/>
      </border>
    </dxf>
    <dxf>
      <font>
        <b val="0"/>
        <i val="0"/>
        <strike val="0"/>
        <condense val="0"/>
        <extend val="0"/>
        <outline val="0"/>
        <shadow val="0"/>
        <u val="none"/>
        <vertAlign val="baseline"/>
        <sz val="8"/>
        <color theme="1"/>
        <name val="Noto Sans"/>
        <family val="2"/>
        <scheme val="major"/>
      </font>
    </dxf>
    <dxf>
      <font>
        <b val="0"/>
        <i val="0"/>
        <strike val="0"/>
        <condense val="0"/>
        <extend val="0"/>
        <outline val="0"/>
        <shadow val="0"/>
        <u val="none"/>
        <vertAlign val="baseline"/>
        <sz val="8"/>
        <color theme="1"/>
        <name val="Noto Sans"/>
        <family val="2"/>
        <scheme val="major"/>
      </font>
    </dxf>
    <dxf>
      <font>
        <strike val="0"/>
        <outline val="0"/>
        <shadow val="0"/>
        <u val="none"/>
        <vertAlign val="baseline"/>
        <name val="Noto Sans"/>
        <family val="2"/>
        <scheme val="major"/>
      </font>
      <alignment horizontal="left" vertical="top" textRotation="0" indent="0" justifyLastLine="0" shrinkToFit="0" readingOrder="0"/>
    </dxf>
    <dxf>
      <font>
        <strike val="0"/>
        <outline val="0"/>
        <shadow val="0"/>
        <u val="none"/>
        <vertAlign val="baseline"/>
        <name val="Noto Sans"/>
        <family val="2"/>
        <scheme val="major"/>
      </font>
      <numFmt numFmtId="166" formatCode="0.0"/>
      <border diagonalUp="0" diagonalDown="0" outline="0">
        <left/>
        <right style="thin">
          <color indexed="64"/>
        </right>
        <top/>
        <bottom/>
      </border>
    </dxf>
    <dxf>
      <font>
        <strike val="0"/>
        <outline val="0"/>
        <shadow val="0"/>
        <u val="none"/>
        <vertAlign val="baseline"/>
        <name val="Noto Sans"/>
        <family val="2"/>
        <scheme val="major"/>
      </font>
      <numFmt numFmtId="166" formatCode="0.0"/>
    </dxf>
    <dxf>
      <font>
        <strike val="0"/>
        <outline val="0"/>
        <shadow val="0"/>
        <u val="none"/>
        <vertAlign val="baseline"/>
        <name val="Noto Sans"/>
        <family val="2"/>
        <scheme val="major"/>
      </font>
      <numFmt numFmtId="166" formatCode="0.0"/>
    </dxf>
    <dxf>
      <font>
        <strike val="0"/>
        <outline val="0"/>
        <shadow val="0"/>
        <u val="none"/>
        <vertAlign val="baseline"/>
        <name val="Noto Sans"/>
        <family val="2"/>
        <scheme val="major"/>
      </font>
      <numFmt numFmtId="166" formatCode="0.0"/>
    </dxf>
    <dxf>
      <font>
        <strike val="0"/>
        <outline val="0"/>
        <shadow val="0"/>
        <u val="none"/>
        <vertAlign val="baseline"/>
        <name val="Noto Sans"/>
        <family val="2"/>
        <scheme val="major"/>
      </font>
      <numFmt numFmtId="166" formatCode="0.0"/>
      <border diagonalUp="0" diagonalDown="0" outline="0">
        <left style="thin">
          <color indexed="64"/>
        </left>
        <right/>
        <top/>
        <bottom/>
      </border>
    </dxf>
    <dxf>
      <font>
        <strike val="0"/>
        <outline val="0"/>
        <shadow val="0"/>
        <u val="none"/>
        <vertAlign val="baseline"/>
        <name val="Noto Sans"/>
        <family val="2"/>
        <scheme val="major"/>
      </font>
      <numFmt numFmtId="166" formatCode="0.0"/>
      <border diagonalUp="0" diagonalDown="0" outline="0">
        <left/>
        <right style="thin">
          <color indexed="64"/>
        </right>
        <top/>
        <bottom/>
      </border>
    </dxf>
    <dxf>
      <font>
        <strike val="0"/>
        <outline val="0"/>
        <shadow val="0"/>
        <u val="none"/>
        <vertAlign val="baseline"/>
        <name val="Noto Sans"/>
        <family val="2"/>
        <scheme val="major"/>
      </font>
      <numFmt numFmtId="166" formatCode="0.0"/>
    </dxf>
    <dxf>
      <font>
        <strike val="0"/>
        <outline val="0"/>
        <shadow val="0"/>
        <u val="none"/>
        <vertAlign val="baseline"/>
        <name val="Noto Sans"/>
        <family val="2"/>
        <scheme val="major"/>
      </font>
      <numFmt numFmtId="166" formatCode="0.0"/>
    </dxf>
    <dxf>
      <font>
        <strike val="0"/>
        <outline val="0"/>
        <shadow val="0"/>
        <u val="none"/>
        <vertAlign val="baseline"/>
        <name val="Noto Sans"/>
        <family val="2"/>
        <scheme val="major"/>
      </font>
      <numFmt numFmtId="166" formatCode="0.0"/>
    </dxf>
    <dxf>
      <font>
        <strike val="0"/>
        <outline val="0"/>
        <shadow val="0"/>
        <u val="none"/>
        <vertAlign val="baseline"/>
        <name val="Noto Sans"/>
        <family val="2"/>
        <scheme val="major"/>
      </font>
      <numFmt numFmtId="166" formatCode="0.0"/>
      <border diagonalUp="0" diagonalDown="0" outline="0">
        <left style="thin">
          <color indexed="64"/>
        </left>
        <right/>
        <top/>
        <bottom/>
      </border>
    </dxf>
    <dxf>
      <font>
        <strike val="0"/>
        <outline val="0"/>
        <shadow val="0"/>
        <u val="none"/>
        <vertAlign val="baseline"/>
        <name val="Noto Sans"/>
        <family val="2"/>
        <scheme val="major"/>
      </font>
      <numFmt numFmtId="166" formatCode="0.0"/>
      <border diagonalUp="0" diagonalDown="0" outline="0">
        <left/>
        <right style="thin">
          <color indexed="64"/>
        </right>
        <top/>
        <bottom/>
      </border>
    </dxf>
    <dxf>
      <font>
        <strike val="0"/>
        <outline val="0"/>
        <shadow val="0"/>
        <u val="none"/>
        <vertAlign val="baseline"/>
        <name val="Noto Sans"/>
        <family val="2"/>
        <scheme val="major"/>
      </font>
      <numFmt numFmtId="166" formatCode="0.0"/>
    </dxf>
    <dxf>
      <font>
        <strike val="0"/>
        <outline val="0"/>
        <shadow val="0"/>
        <u val="none"/>
        <vertAlign val="baseline"/>
        <name val="Noto Sans"/>
        <family val="2"/>
        <scheme val="major"/>
      </font>
      <numFmt numFmtId="166" formatCode="0.0"/>
    </dxf>
    <dxf>
      <font>
        <strike val="0"/>
        <outline val="0"/>
        <shadow val="0"/>
        <u val="none"/>
        <vertAlign val="baseline"/>
        <name val="Noto Sans"/>
        <family val="2"/>
        <scheme val="major"/>
      </font>
      <numFmt numFmtId="166" formatCode="0.0"/>
    </dxf>
    <dxf>
      <font>
        <strike val="0"/>
        <outline val="0"/>
        <shadow val="0"/>
        <u val="none"/>
        <vertAlign val="baseline"/>
        <name val="Noto Sans"/>
        <family val="2"/>
        <scheme val="major"/>
      </font>
      <numFmt numFmtId="166" formatCode="0.0"/>
      <border diagonalUp="0" diagonalDown="0" outline="0">
        <left style="thin">
          <color indexed="64"/>
        </left>
        <right/>
        <top/>
        <bottom/>
      </border>
    </dxf>
    <dxf>
      <font>
        <strike val="0"/>
        <outline val="0"/>
        <shadow val="0"/>
        <u val="none"/>
        <vertAlign val="baseline"/>
        <name val="Noto Sans"/>
        <family val="2"/>
        <scheme val="major"/>
      </font>
    </dxf>
    <dxf>
      <font>
        <strike val="0"/>
        <outline val="0"/>
        <shadow val="0"/>
        <u val="none"/>
        <vertAlign val="baseline"/>
        <name val="Noto Sans"/>
        <family val="2"/>
        <scheme val="major"/>
      </font>
    </dxf>
    <dxf>
      <font>
        <strike val="0"/>
        <outline val="0"/>
        <shadow val="0"/>
        <u val="none"/>
        <vertAlign val="baseline"/>
        <name val="Noto Sans"/>
        <family val="2"/>
        <scheme val="major"/>
      </font>
      <alignment horizontal="general" vertical="top" textRotation="0" wrapText="0" indent="0" justifyLastLine="0" shrinkToFit="0" readingOrder="0"/>
    </dxf>
    <dxf>
      <font>
        <strike val="0"/>
        <outline val="0"/>
        <shadow val="0"/>
        <u val="none"/>
        <vertAlign val="baseline"/>
        <name val="Noto Sans"/>
        <family val="2"/>
        <scheme val="major"/>
      </font>
      <border diagonalUp="0" diagonalDown="0" outline="0">
        <left/>
        <right style="thin">
          <color indexed="64"/>
        </right>
        <top/>
        <bottom/>
      </border>
    </dxf>
    <dxf>
      <font>
        <strike val="0"/>
        <outline val="0"/>
        <shadow val="0"/>
        <u val="none"/>
        <vertAlign val="baseline"/>
        <name val="Noto Sans"/>
        <family val="2"/>
        <scheme val="major"/>
      </font>
    </dxf>
    <dxf>
      <font>
        <strike val="0"/>
        <outline val="0"/>
        <shadow val="0"/>
        <u val="none"/>
        <vertAlign val="baseline"/>
        <name val="Noto Sans"/>
        <family val="2"/>
        <scheme val="major"/>
      </font>
    </dxf>
    <dxf>
      <font>
        <strike val="0"/>
        <outline val="0"/>
        <shadow val="0"/>
        <u val="none"/>
        <vertAlign val="baseline"/>
        <name val="Noto Sans"/>
        <family val="2"/>
        <scheme val="major"/>
      </font>
    </dxf>
    <dxf>
      <font>
        <strike val="0"/>
        <outline val="0"/>
        <shadow val="0"/>
        <u val="none"/>
        <vertAlign val="baseline"/>
        <name val="Noto Sans"/>
        <family val="2"/>
        <scheme val="major"/>
      </font>
      <border diagonalUp="0" diagonalDown="0" outline="0">
        <left style="thin">
          <color indexed="64"/>
        </left>
        <right/>
        <top/>
        <bottom/>
      </border>
    </dxf>
    <dxf>
      <font>
        <strike val="0"/>
        <outline val="0"/>
        <shadow val="0"/>
        <u val="none"/>
        <vertAlign val="baseline"/>
        <name val="Noto Sans"/>
        <family val="2"/>
        <scheme val="major"/>
      </font>
      <border diagonalUp="0" diagonalDown="0" outline="0">
        <left/>
        <right style="thin">
          <color indexed="64"/>
        </right>
        <top/>
        <bottom/>
      </border>
    </dxf>
    <dxf>
      <font>
        <strike val="0"/>
        <outline val="0"/>
        <shadow val="0"/>
        <u val="none"/>
        <vertAlign val="baseline"/>
        <name val="Noto Sans"/>
        <family val="2"/>
        <scheme val="major"/>
      </font>
    </dxf>
    <dxf>
      <font>
        <strike val="0"/>
        <outline val="0"/>
        <shadow val="0"/>
        <u val="none"/>
        <vertAlign val="baseline"/>
        <name val="Noto Sans"/>
        <family val="2"/>
        <scheme val="major"/>
      </font>
    </dxf>
    <dxf>
      <font>
        <strike val="0"/>
        <outline val="0"/>
        <shadow val="0"/>
        <u val="none"/>
        <vertAlign val="baseline"/>
        <name val="Noto Sans"/>
        <family val="2"/>
        <scheme val="major"/>
      </font>
    </dxf>
    <dxf>
      <font>
        <strike val="0"/>
        <outline val="0"/>
        <shadow val="0"/>
        <u val="none"/>
        <vertAlign val="baseline"/>
        <name val="Noto Sans"/>
        <family val="2"/>
        <scheme val="major"/>
      </font>
      <border diagonalUp="0" diagonalDown="0" outline="0">
        <left style="thin">
          <color indexed="64"/>
        </left>
        <right/>
        <top/>
        <bottom/>
      </border>
    </dxf>
    <dxf>
      <font>
        <strike val="0"/>
        <outline val="0"/>
        <shadow val="0"/>
        <u val="none"/>
        <vertAlign val="baseline"/>
        <name val="Noto Sans"/>
        <family val="2"/>
        <scheme val="major"/>
      </font>
      <border diagonalUp="0" diagonalDown="0" outline="0">
        <left/>
        <right style="thin">
          <color indexed="64"/>
        </right>
        <top/>
        <bottom/>
      </border>
    </dxf>
    <dxf>
      <font>
        <strike val="0"/>
        <outline val="0"/>
        <shadow val="0"/>
        <u val="none"/>
        <vertAlign val="baseline"/>
        <name val="Noto Sans"/>
        <family val="2"/>
        <scheme val="major"/>
      </font>
    </dxf>
    <dxf>
      <font>
        <strike val="0"/>
        <outline val="0"/>
        <shadow val="0"/>
        <u val="none"/>
        <vertAlign val="baseline"/>
        <name val="Noto Sans"/>
        <family val="2"/>
        <scheme val="major"/>
      </font>
    </dxf>
    <dxf>
      <font>
        <strike val="0"/>
        <outline val="0"/>
        <shadow val="0"/>
        <u val="none"/>
        <vertAlign val="baseline"/>
        <name val="Noto Sans"/>
        <family val="2"/>
        <scheme val="major"/>
      </font>
    </dxf>
    <dxf>
      <font>
        <strike val="0"/>
        <outline val="0"/>
        <shadow val="0"/>
        <u val="none"/>
        <vertAlign val="baseline"/>
        <name val="Noto Sans"/>
        <family val="2"/>
        <scheme val="major"/>
      </font>
      <border diagonalUp="0" diagonalDown="0" outline="0">
        <left style="thin">
          <color indexed="64"/>
        </left>
        <right/>
        <top/>
        <bottom/>
      </border>
    </dxf>
    <dxf>
      <font>
        <strike val="0"/>
        <outline val="0"/>
        <shadow val="0"/>
        <u val="none"/>
        <vertAlign val="baseline"/>
        <name val="Noto Sans"/>
        <family val="2"/>
        <scheme val="major"/>
      </font>
    </dxf>
    <dxf>
      <font>
        <strike val="0"/>
        <outline val="0"/>
        <shadow val="0"/>
        <u val="none"/>
        <vertAlign val="baseline"/>
        <name val="Noto Sans"/>
        <family val="2"/>
        <scheme val="major"/>
      </font>
    </dxf>
    <dxf>
      <font>
        <strike val="0"/>
        <outline val="0"/>
        <shadow val="0"/>
        <u val="none"/>
        <vertAlign val="baseline"/>
        <name val="Noto Sans"/>
        <family val="2"/>
        <scheme val="major"/>
      </font>
    </dxf>
    <dxf>
      <font>
        <strike val="0"/>
        <outline val="0"/>
        <shadow val="0"/>
        <u val="none"/>
        <vertAlign val="baseline"/>
        <name val="Noto Sans"/>
        <family val="2"/>
        <scheme val="major"/>
      </font>
      <numFmt numFmtId="166" formatCode="0.0"/>
      <border diagonalUp="0" diagonalDown="0" outline="0">
        <left/>
        <right style="thin">
          <color indexed="64"/>
        </right>
        <top/>
        <bottom/>
      </border>
    </dxf>
    <dxf>
      <font>
        <strike val="0"/>
        <outline val="0"/>
        <shadow val="0"/>
        <u val="none"/>
        <vertAlign val="baseline"/>
        <name val="Noto Sans"/>
        <family val="2"/>
        <scheme val="major"/>
      </font>
      <numFmt numFmtId="166" formatCode="0.0"/>
    </dxf>
    <dxf>
      <font>
        <strike val="0"/>
        <outline val="0"/>
        <shadow val="0"/>
        <u val="none"/>
        <vertAlign val="baseline"/>
        <name val="Noto Sans"/>
        <family val="2"/>
        <scheme val="major"/>
      </font>
      <numFmt numFmtId="166" formatCode="0.0"/>
    </dxf>
    <dxf>
      <font>
        <strike val="0"/>
        <outline val="0"/>
        <shadow val="0"/>
        <u val="none"/>
        <vertAlign val="baseline"/>
        <name val="Noto Sans"/>
        <family val="2"/>
        <scheme val="major"/>
      </font>
      <numFmt numFmtId="166" formatCode="0.0"/>
    </dxf>
    <dxf>
      <font>
        <strike val="0"/>
        <outline val="0"/>
        <shadow val="0"/>
        <u val="none"/>
        <vertAlign val="baseline"/>
        <name val="Noto Sans"/>
        <family val="2"/>
        <scheme val="major"/>
      </font>
      <numFmt numFmtId="166" formatCode="0.0"/>
      <border diagonalUp="0" diagonalDown="0" outline="0">
        <left style="thin">
          <color indexed="64"/>
        </left>
        <right/>
        <top/>
        <bottom/>
      </border>
    </dxf>
    <dxf>
      <font>
        <strike val="0"/>
        <outline val="0"/>
        <shadow val="0"/>
        <u val="none"/>
        <vertAlign val="baseline"/>
        <name val="Noto Sans"/>
        <family val="2"/>
        <scheme val="major"/>
      </font>
      <numFmt numFmtId="166" formatCode="0.0"/>
      <border diagonalUp="0" diagonalDown="0" outline="0">
        <left/>
        <right style="thin">
          <color indexed="64"/>
        </right>
        <top/>
        <bottom/>
      </border>
    </dxf>
    <dxf>
      <font>
        <strike val="0"/>
        <outline val="0"/>
        <shadow val="0"/>
        <u val="none"/>
        <vertAlign val="baseline"/>
        <name val="Noto Sans"/>
        <family val="2"/>
        <scheme val="major"/>
      </font>
      <numFmt numFmtId="166" formatCode="0.0"/>
    </dxf>
    <dxf>
      <font>
        <strike val="0"/>
        <outline val="0"/>
        <shadow val="0"/>
        <u val="none"/>
        <vertAlign val="baseline"/>
        <name val="Noto Sans"/>
        <family val="2"/>
        <scheme val="major"/>
      </font>
      <numFmt numFmtId="166" formatCode="0.0"/>
    </dxf>
    <dxf>
      <font>
        <strike val="0"/>
        <outline val="0"/>
        <shadow val="0"/>
        <u val="none"/>
        <vertAlign val="baseline"/>
        <name val="Noto Sans"/>
        <family val="2"/>
        <scheme val="major"/>
      </font>
      <numFmt numFmtId="166" formatCode="0.0"/>
    </dxf>
    <dxf>
      <font>
        <strike val="0"/>
        <outline val="0"/>
        <shadow val="0"/>
        <u val="none"/>
        <vertAlign val="baseline"/>
        <name val="Noto Sans"/>
        <family val="2"/>
        <scheme val="major"/>
      </font>
      <numFmt numFmtId="166" formatCode="0.0"/>
      <border diagonalUp="0" diagonalDown="0" outline="0">
        <left style="thin">
          <color indexed="64"/>
        </left>
        <right/>
        <top/>
        <bottom/>
      </border>
    </dxf>
    <dxf>
      <font>
        <strike val="0"/>
        <outline val="0"/>
        <shadow val="0"/>
        <u val="none"/>
        <vertAlign val="baseline"/>
        <name val="Noto Sans"/>
        <family val="2"/>
        <scheme val="major"/>
      </font>
      <numFmt numFmtId="166" formatCode="0.0"/>
      <border diagonalUp="0" diagonalDown="0" outline="0">
        <left/>
        <right style="thin">
          <color indexed="64"/>
        </right>
        <top/>
        <bottom/>
      </border>
    </dxf>
    <dxf>
      <font>
        <strike val="0"/>
        <outline val="0"/>
        <shadow val="0"/>
        <u val="none"/>
        <vertAlign val="baseline"/>
        <name val="Noto Sans"/>
        <family val="2"/>
        <scheme val="major"/>
      </font>
      <numFmt numFmtId="166" formatCode="0.0"/>
    </dxf>
    <dxf>
      <font>
        <strike val="0"/>
        <outline val="0"/>
        <shadow val="0"/>
        <u val="none"/>
        <vertAlign val="baseline"/>
        <name val="Noto Sans"/>
        <family val="2"/>
        <scheme val="major"/>
      </font>
      <numFmt numFmtId="166" formatCode="0.0"/>
    </dxf>
    <dxf>
      <font>
        <strike val="0"/>
        <outline val="0"/>
        <shadow val="0"/>
        <u val="none"/>
        <vertAlign val="baseline"/>
        <name val="Noto Sans"/>
        <family val="2"/>
        <scheme val="major"/>
      </font>
      <numFmt numFmtId="166" formatCode="0.0"/>
    </dxf>
    <dxf>
      <font>
        <strike val="0"/>
        <outline val="0"/>
        <shadow val="0"/>
        <u val="none"/>
        <vertAlign val="baseline"/>
        <name val="Noto Sans"/>
        <family val="2"/>
        <scheme val="major"/>
      </font>
      <numFmt numFmtId="166" formatCode="0.0"/>
      <border diagonalUp="0" diagonalDown="0" outline="0">
        <left style="thin">
          <color indexed="64"/>
        </left>
        <right/>
        <top/>
        <bottom/>
      </border>
    </dxf>
    <dxf>
      <font>
        <strike val="0"/>
        <outline val="0"/>
        <shadow val="0"/>
        <u val="none"/>
        <vertAlign val="baseline"/>
        <name val="Noto Sans"/>
        <family val="2"/>
        <scheme val="major"/>
      </font>
    </dxf>
    <dxf>
      <font>
        <strike val="0"/>
        <outline val="0"/>
        <shadow val="0"/>
        <u val="none"/>
        <vertAlign val="baseline"/>
        <name val="Noto Sans"/>
        <family val="2"/>
        <scheme val="major"/>
      </font>
    </dxf>
    <dxf>
      <font>
        <strike val="0"/>
        <outline val="0"/>
        <shadow val="0"/>
        <u val="none"/>
        <vertAlign val="baseline"/>
        <name val="Noto Sans"/>
        <family val="2"/>
        <scheme val="major"/>
      </font>
      <alignment horizontal="general" vertical="bottom" textRotation="0" wrapText="1" indent="0" justifyLastLine="0" shrinkToFit="0" readingOrder="0"/>
    </dxf>
    <dxf>
      <font>
        <strike val="0"/>
        <outline val="0"/>
        <shadow val="0"/>
        <u val="none"/>
        <vertAlign val="baseline"/>
        <name val="Noto Sans"/>
        <family val="2"/>
        <scheme val="major"/>
      </font>
      <border diagonalUp="0" diagonalDown="0" outline="0">
        <left/>
        <right style="thin">
          <color indexed="64"/>
        </right>
        <top/>
        <bottom/>
      </border>
    </dxf>
    <dxf>
      <font>
        <strike val="0"/>
        <outline val="0"/>
        <shadow val="0"/>
        <u val="none"/>
        <vertAlign val="baseline"/>
        <name val="Noto Sans"/>
        <family val="2"/>
        <scheme val="major"/>
      </font>
    </dxf>
    <dxf>
      <font>
        <strike val="0"/>
        <outline val="0"/>
        <shadow val="0"/>
        <u val="none"/>
        <vertAlign val="baseline"/>
        <name val="Noto Sans"/>
        <family val="2"/>
        <scheme val="major"/>
      </font>
    </dxf>
    <dxf>
      <font>
        <strike val="0"/>
        <outline val="0"/>
        <shadow val="0"/>
        <u val="none"/>
        <vertAlign val="baseline"/>
        <name val="Noto Sans"/>
        <family val="2"/>
        <scheme val="major"/>
      </font>
    </dxf>
    <dxf>
      <font>
        <strike val="0"/>
        <outline val="0"/>
        <shadow val="0"/>
        <u val="none"/>
        <vertAlign val="baseline"/>
        <name val="Noto Sans"/>
        <family val="2"/>
        <scheme val="major"/>
      </font>
      <border diagonalUp="0" diagonalDown="0" outline="0">
        <left style="thin">
          <color indexed="64"/>
        </left>
        <right/>
        <top/>
        <bottom/>
      </border>
    </dxf>
    <dxf>
      <font>
        <strike val="0"/>
        <outline val="0"/>
        <shadow val="0"/>
        <u val="none"/>
        <vertAlign val="baseline"/>
        <name val="Noto Sans"/>
        <family val="2"/>
        <scheme val="major"/>
      </font>
      <border diagonalUp="0" diagonalDown="0" outline="0">
        <left/>
        <right style="thin">
          <color indexed="64"/>
        </right>
        <top/>
        <bottom/>
      </border>
    </dxf>
    <dxf>
      <font>
        <strike val="0"/>
        <outline val="0"/>
        <shadow val="0"/>
        <u val="none"/>
        <vertAlign val="baseline"/>
        <name val="Noto Sans"/>
        <family val="2"/>
        <scheme val="major"/>
      </font>
    </dxf>
    <dxf>
      <font>
        <strike val="0"/>
        <outline val="0"/>
        <shadow val="0"/>
        <u val="none"/>
        <vertAlign val="baseline"/>
        <name val="Noto Sans"/>
        <family val="2"/>
        <scheme val="major"/>
      </font>
    </dxf>
    <dxf>
      <font>
        <strike val="0"/>
        <outline val="0"/>
        <shadow val="0"/>
        <u val="none"/>
        <vertAlign val="baseline"/>
        <name val="Noto Sans"/>
        <family val="2"/>
        <scheme val="major"/>
      </font>
    </dxf>
    <dxf>
      <font>
        <strike val="0"/>
        <outline val="0"/>
        <shadow val="0"/>
        <u val="none"/>
        <vertAlign val="baseline"/>
        <name val="Noto Sans"/>
        <family val="2"/>
        <scheme val="major"/>
      </font>
      <border diagonalUp="0" diagonalDown="0" outline="0">
        <left style="thin">
          <color indexed="64"/>
        </left>
        <right/>
        <top/>
        <bottom/>
      </border>
    </dxf>
    <dxf>
      <font>
        <strike val="0"/>
        <outline val="0"/>
        <shadow val="0"/>
        <u val="none"/>
        <vertAlign val="baseline"/>
        <name val="Noto Sans"/>
        <family val="2"/>
        <scheme val="major"/>
      </font>
      <border diagonalUp="0" diagonalDown="0" outline="0">
        <left/>
        <right style="thin">
          <color indexed="64"/>
        </right>
        <top/>
        <bottom/>
      </border>
    </dxf>
    <dxf>
      <font>
        <strike val="0"/>
        <outline val="0"/>
        <shadow val="0"/>
        <u val="none"/>
        <vertAlign val="baseline"/>
        <name val="Noto Sans"/>
        <family val="2"/>
        <scheme val="major"/>
      </font>
    </dxf>
    <dxf>
      <font>
        <strike val="0"/>
        <outline val="0"/>
        <shadow val="0"/>
        <u val="none"/>
        <vertAlign val="baseline"/>
        <name val="Noto Sans"/>
        <family val="2"/>
        <scheme val="major"/>
      </font>
    </dxf>
    <dxf>
      <font>
        <strike val="0"/>
        <outline val="0"/>
        <shadow val="0"/>
        <u val="none"/>
        <vertAlign val="baseline"/>
        <name val="Noto Sans"/>
        <family val="2"/>
        <scheme val="major"/>
      </font>
    </dxf>
    <dxf>
      <font>
        <strike val="0"/>
        <outline val="0"/>
        <shadow val="0"/>
        <u val="none"/>
        <vertAlign val="baseline"/>
        <name val="Noto Sans"/>
        <family val="2"/>
        <scheme val="major"/>
      </font>
      <border diagonalUp="0" diagonalDown="0" outline="0">
        <left style="thin">
          <color indexed="64"/>
        </left>
        <right/>
        <top/>
        <bottom/>
      </border>
    </dxf>
    <dxf>
      <font>
        <strike val="0"/>
        <outline val="0"/>
        <shadow val="0"/>
        <u val="none"/>
        <vertAlign val="baseline"/>
        <name val="Noto Sans"/>
        <family val="2"/>
        <scheme val="major"/>
      </font>
    </dxf>
    <dxf>
      <font>
        <strike val="0"/>
        <outline val="0"/>
        <shadow val="0"/>
        <u val="none"/>
        <vertAlign val="baseline"/>
        <name val="Noto Sans"/>
        <family val="2"/>
        <scheme val="major"/>
      </font>
    </dxf>
    <dxf>
      <font>
        <strike val="0"/>
        <outline val="0"/>
        <shadow val="0"/>
        <u val="none"/>
        <vertAlign val="baseline"/>
        <name val="Noto Sans"/>
        <family val="2"/>
        <scheme val="major"/>
      </font>
      <alignment horizontal="left" vertical="top" textRotation="0" wrapText="1" indent="0" justifyLastLine="0" shrinkToFit="0" readingOrder="0"/>
    </dxf>
    <dxf>
      <font>
        <strike val="0"/>
        <outline val="0"/>
        <shadow val="0"/>
        <u val="none"/>
        <vertAlign val="baseline"/>
        <name val="Noto Sans"/>
        <family val="2"/>
        <scheme val="major"/>
      </font>
      <numFmt numFmtId="166" formatCode="0.0"/>
      <border diagonalUp="0" diagonalDown="0" outline="0">
        <left/>
        <right style="thin">
          <color indexed="64"/>
        </right>
        <top/>
        <bottom/>
      </border>
    </dxf>
    <dxf>
      <font>
        <strike val="0"/>
        <outline val="0"/>
        <shadow val="0"/>
        <u val="none"/>
        <vertAlign val="baseline"/>
        <name val="Noto Sans"/>
        <family val="2"/>
        <scheme val="major"/>
      </font>
      <numFmt numFmtId="166" formatCode="0.0"/>
    </dxf>
    <dxf>
      <font>
        <strike val="0"/>
        <outline val="0"/>
        <shadow val="0"/>
        <u val="none"/>
        <vertAlign val="baseline"/>
        <name val="Noto Sans"/>
        <family val="2"/>
        <scheme val="major"/>
      </font>
      <numFmt numFmtId="166" formatCode="0.0"/>
    </dxf>
    <dxf>
      <font>
        <strike val="0"/>
        <outline val="0"/>
        <shadow val="0"/>
        <u val="none"/>
        <vertAlign val="baseline"/>
        <name val="Noto Sans"/>
        <family val="2"/>
        <scheme val="major"/>
      </font>
      <numFmt numFmtId="166" formatCode="0.0"/>
    </dxf>
    <dxf>
      <font>
        <strike val="0"/>
        <outline val="0"/>
        <shadow val="0"/>
        <u val="none"/>
        <vertAlign val="baseline"/>
        <name val="Noto Sans"/>
        <family val="2"/>
        <scheme val="major"/>
      </font>
      <numFmt numFmtId="166" formatCode="0.0"/>
      <border diagonalUp="0" diagonalDown="0" outline="0">
        <left style="thin">
          <color indexed="64"/>
        </left>
        <right/>
        <top/>
        <bottom/>
      </border>
    </dxf>
    <dxf>
      <font>
        <strike val="0"/>
        <outline val="0"/>
        <shadow val="0"/>
        <u val="none"/>
        <vertAlign val="baseline"/>
        <name val="Noto Sans"/>
        <family val="2"/>
        <scheme val="major"/>
      </font>
      <numFmt numFmtId="166" formatCode="0.0"/>
      <border diagonalUp="0" diagonalDown="0" outline="0">
        <left/>
        <right style="thin">
          <color indexed="64"/>
        </right>
        <top/>
        <bottom/>
      </border>
    </dxf>
    <dxf>
      <font>
        <strike val="0"/>
        <outline val="0"/>
        <shadow val="0"/>
        <u val="none"/>
        <vertAlign val="baseline"/>
        <name val="Noto Sans"/>
        <family val="2"/>
        <scheme val="major"/>
      </font>
      <numFmt numFmtId="166" formatCode="0.0"/>
    </dxf>
    <dxf>
      <font>
        <strike val="0"/>
        <outline val="0"/>
        <shadow val="0"/>
        <u val="none"/>
        <vertAlign val="baseline"/>
        <name val="Noto Sans"/>
        <family val="2"/>
        <scheme val="major"/>
      </font>
      <numFmt numFmtId="166" formatCode="0.0"/>
    </dxf>
    <dxf>
      <font>
        <strike val="0"/>
        <outline val="0"/>
        <shadow val="0"/>
        <u val="none"/>
        <vertAlign val="baseline"/>
        <name val="Noto Sans"/>
        <family val="2"/>
        <scheme val="major"/>
      </font>
      <numFmt numFmtId="166" formatCode="0.0"/>
    </dxf>
    <dxf>
      <font>
        <strike val="0"/>
        <outline val="0"/>
        <shadow val="0"/>
        <u val="none"/>
        <vertAlign val="baseline"/>
        <name val="Noto Sans"/>
        <family val="2"/>
        <scheme val="major"/>
      </font>
      <numFmt numFmtId="166" formatCode="0.0"/>
      <border diagonalUp="0" diagonalDown="0" outline="0">
        <left style="thin">
          <color indexed="64"/>
        </left>
        <right/>
        <top/>
        <bottom/>
      </border>
    </dxf>
    <dxf>
      <font>
        <strike val="0"/>
        <outline val="0"/>
        <shadow val="0"/>
        <u val="none"/>
        <vertAlign val="baseline"/>
        <name val="Noto Sans"/>
        <family val="2"/>
        <scheme val="major"/>
      </font>
      <numFmt numFmtId="166" formatCode="0.0"/>
      <border diagonalUp="0" diagonalDown="0" outline="0">
        <left/>
        <right style="thin">
          <color indexed="64"/>
        </right>
        <top/>
        <bottom/>
      </border>
    </dxf>
    <dxf>
      <font>
        <strike val="0"/>
        <outline val="0"/>
        <shadow val="0"/>
        <u val="none"/>
        <vertAlign val="baseline"/>
        <name val="Noto Sans"/>
        <family val="2"/>
        <scheme val="major"/>
      </font>
      <numFmt numFmtId="166" formatCode="0.0"/>
    </dxf>
    <dxf>
      <font>
        <strike val="0"/>
        <outline val="0"/>
        <shadow val="0"/>
        <u val="none"/>
        <vertAlign val="baseline"/>
        <name val="Noto Sans"/>
        <family val="2"/>
        <scheme val="major"/>
      </font>
      <numFmt numFmtId="166" formatCode="0.0"/>
    </dxf>
    <dxf>
      <font>
        <strike val="0"/>
        <outline val="0"/>
        <shadow val="0"/>
        <u val="none"/>
        <vertAlign val="baseline"/>
        <name val="Noto Sans"/>
        <family val="2"/>
        <scheme val="major"/>
      </font>
      <numFmt numFmtId="166" formatCode="0.0"/>
    </dxf>
    <dxf>
      <font>
        <strike val="0"/>
        <outline val="0"/>
        <shadow val="0"/>
        <u val="none"/>
        <vertAlign val="baseline"/>
        <name val="Noto Sans"/>
        <family val="2"/>
        <scheme val="major"/>
      </font>
      <numFmt numFmtId="166" formatCode="0.0"/>
      <border diagonalUp="0" diagonalDown="0" outline="0">
        <left style="thin">
          <color indexed="64"/>
        </left>
        <right/>
        <top/>
        <bottom/>
      </border>
    </dxf>
    <dxf>
      <font>
        <strike val="0"/>
        <outline val="0"/>
        <shadow val="0"/>
        <u val="none"/>
        <vertAlign val="baseline"/>
        <name val="Noto Sans"/>
        <family val="2"/>
        <scheme val="major"/>
      </font>
    </dxf>
    <dxf>
      <border diagonalUp="0" diagonalDown="0">
        <left style="thin">
          <color indexed="64"/>
        </left>
        <right style="thin">
          <color indexed="64"/>
        </right>
        <top style="thin">
          <color indexed="64"/>
        </top>
        <bottom style="thin">
          <color indexed="64"/>
        </bottom>
      </border>
    </dxf>
    <dxf>
      <font>
        <strike val="0"/>
        <outline val="0"/>
        <shadow val="0"/>
        <u val="none"/>
        <vertAlign val="baseline"/>
        <name val="Noto Sans"/>
        <family val="2"/>
        <scheme val="major"/>
      </font>
    </dxf>
    <dxf>
      <font>
        <b val="0"/>
        <i val="0"/>
        <strike val="0"/>
        <condense val="0"/>
        <extend val="0"/>
        <outline val="0"/>
        <shadow val="0"/>
        <u val="none"/>
        <vertAlign val="baseline"/>
        <sz val="8"/>
        <color theme="1"/>
        <name val="Noto Sans"/>
        <family val="2"/>
        <scheme val="major"/>
      </font>
      <alignment horizontal="left" vertical="center" textRotation="0" wrapText="1" indent="0" justifyLastLine="0" shrinkToFit="0" readingOrder="0"/>
    </dxf>
    <dxf>
      <font>
        <strike val="0"/>
        <outline val="0"/>
        <shadow val="0"/>
        <u val="none"/>
        <vertAlign val="baseline"/>
        <name val="Noto Sans"/>
        <family val="2"/>
        <scheme val="major"/>
      </font>
      <numFmt numFmtId="166" formatCode="0.0"/>
      <border diagonalUp="0" diagonalDown="0" outline="0">
        <left/>
        <right style="thin">
          <color indexed="64"/>
        </right>
        <top/>
        <bottom/>
      </border>
    </dxf>
    <dxf>
      <font>
        <strike val="0"/>
        <outline val="0"/>
        <shadow val="0"/>
        <u val="none"/>
        <vertAlign val="baseline"/>
        <name val="Noto Sans"/>
        <family val="2"/>
        <scheme val="major"/>
      </font>
      <numFmt numFmtId="166" formatCode="0.0"/>
    </dxf>
    <dxf>
      <font>
        <strike val="0"/>
        <outline val="0"/>
        <shadow val="0"/>
        <u val="none"/>
        <vertAlign val="baseline"/>
        <name val="Noto Sans"/>
        <family val="2"/>
        <scheme val="major"/>
      </font>
      <numFmt numFmtId="166" formatCode="0.0"/>
    </dxf>
    <dxf>
      <font>
        <strike val="0"/>
        <outline val="0"/>
        <shadow val="0"/>
        <u val="none"/>
        <vertAlign val="baseline"/>
        <name val="Noto Sans"/>
        <family val="2"/>
        <scheme val="major"/>
      </font>
      <numFmt numFmtId="166" formatCode="0.0"/>
    </dxf>
    <dxf>
      <font>
        <strike val="0"/>
        <outline val="0"/>
        <shadow val="0"/>
        <u val="none"/>
        <vertAlign val="baseline"/>
        <name val="Noto Sans"/>
        <family val="2"/>
        <scheme val="major"/>
      </font>
      <numFmt numFmtId="166" formatCode="0.0"/>
      <border diagonalUp="0" diagonalDown="0" outline="0">
        <left style="thin">
          <color indexed="64"/>
        </left>
        <right/>
        <top/>
        <bottom/>
      </border>
    </dxf>
    <dxf>
      <font>
        <strike val="0"/>
        <outline val="0"/>
        <shadow val="0"/>
        <u val="none"/>
        <vertAlign val="baseline"/>
        <name val="Noto Sans"/>
        <family val="2"/>
        <scheme val="major"/>
      </font>
      <numFmt numFmtId="166" formatCode="0.0"/>
      <border diagonalUp="0" diagonalDown="0" outline="0">
        <left/>
        <right style="thin">
          <color indexed="64"/>
        </right>
        <top/>
        <bottom/>
      </border>
    </dxf>
    <dxf>
      <font>
        <strike val="0"/>
        <outline val="0"/>
        <shadow val="0"/>
        <u val="none"/>
        <vertAlign val="baseline"/>
        <name val="Noto Sans"/>
        <family val="2"/>
        <scheme val="major"/>
      </font>
      <numFmt numFmtId="166" formatCode="0.0"/>
    </dxf>
    <dxf>
      <font>
        <strike val="0"/>
        <outline val="0"/>
        <shadow val="0"/>
        <u val="none"/>
        <vertAlign val="baseline"/>
        <name val="Noto Sans"/>
        <family val="2"/>
        <scheme val="major"/>
      </font>
      <numFmt numFmtId="166" formatCode="0.0"/>
    </dxf>
    <dxf>
      <font>
        <strike val="0"/>
        <outline val="0"/>
        <shadow val="0"/>
        <u val="none"/>
        <vertAlign val="baseline"/>
        <name val="Noto Sans"/>
        <family val="2"/>
        <scheme val="major"/>
      </font>
      <numFmt numFmtId="166" formatCode="0.0"/>
    </dxf>
    <dxf>
      <font>
        <strike val="0"/>
        <outline val="0"/>
        <shadow val="0"/>
        <u val="none"/>
        <vertAlign val="baseline"/>
        <name val="Noto Sans"/>
        <family val="2"/>
        <scheme val="major"/>
      </font>
      <numFmt numFmtId="166" formatCode="0.0"/>
      <border diagonalUp="0" diagonalDown="0" outline="0">
        <left style="thin">
          <color indexed="64"/>
        </left>
        <right/>
        <top/>
        <bottom/>
      </border>
    </dxf>
    <dxf>
      <font>
        <strike val="0"/>
        <outline val="0"/>
        <shadow val="0"/>
        <u val="none"/>
        <vertAlign val="baseline"/>
        <name val="Noto Sans"/>
        <family val="2"/>
        <scheme val="major"/>
      </font>
      <numFmt numFmtId="166" formatCode="0.0"/>
      <border diagonalUp="0" diagonalDown="0" outline="0">
        <left/>
        <right style="thin">
          <color indexed="64"/>
        </right>
        <top/>
        <bottom/>
      </border>
    </dxf>
    <dxf>
      <font>
        <strike val="0"/>
        <outline val="0"/>
        <shadow val="0"/>
        <u val="none"/>
        <vertAlign val="baseline"/>
        <name val="Noto Sans"/>
        <family val="2"/>
        <scheme val="major"/>
      </font>
      <numFmt numFmtId="166" formatCode="0.0"/>
    </dxf>
    <dxf>
      <font>
        <strike val="0"/>
        <outline val="0"/>
        <shadow val="0"/>
        <u val="none"/>
        <vertAlign val="baseline"/>
        <name val="Noto Sans"/>
        <family val="2"/>
        <scheme val="major"/>
      </font>
      <numFmt numFmtId="166" formatCode="0.0"/>
    </dxf>
    <dxf>
      <font>
        <strike val="0"/>
        <outline val="0"/>
        <shadow val="0"/>
        <u val="none"/>
        <vertAlign val="baseline"/>
        <name val="Noto Sans"/>
        <family val="2"/>
        <scheme val="major"/>
      </font>
      <numFmt numFmtId="166" formatCode="0.0"/>
    </dxf>
    <dxf>
      <font>
        <strike val="0"/>
        <outline val="0"/>
        <shadow val="0"/>
        <u val="none"/>
        <vertAlign val="baseline"/>
        <name val="Noto Sans"/>
        <family val="2"/>
        <scheme val="major"/>
      </font>
      <numFmt numFmtId="166" formatCode="0.0"/>
      <border diagonalUp="0" diagonalDown="0" outline="0">
        <left style="thin">
          <color indexed="64"/>
        </left>
        <right/>
        <top/>
        <bottom/>
      </border>
    </dxf>
    <dxf>
      <font>
        <strike val="0"/>
        <outline val="0"/>
        <shadow val="0"/>
        <u val="none"/>
        <vertAlign val="baseline"/>
        <name val="Noto Sans"/>
        <family val="2"/>
        <scheme val="major"/>
      </font>
    </dxf>
    <dxf>
      <border diagonalUp="0" diagonalDown="0">
        <left style="thin">
          <color indexed="64"/>
        </left>
        <right style="thin">
          <color indexed="64"/>
        </right>
        <top style="thin">
          <color indexed="64"/>
        </top>
        <bottom style="thin">
          <color indexed="64"/>
        </bottom>
      </border>
    </dxf>
    <dxf>
      <font>
        <strike val="0"/>
        <outline val="0"/>
        <shadow val="0"/>
        <u val="none"/>
        <vertAlign val="baseline"/>
        <name val="Noto Sans"/>
        <family val="2"/>
        <scheme val="major"/>
      </font>
    </dxf>
    <dxf>
      <font>
        <b val="0"/>
        <i val="0"/>
        <strike val="0"/>
        <condense val="0"/>
        <extend val="0"/>
        <outline val="0"/>
        <shadow val="0"/>
        <u val="none"/>
        <vertAlign val="baseline"/>
        <sz val="8"/>
        <color theme="1"/>
        <name val="Noto Sans"/>
        <family val="2"/>
        <scheme val="major"/>
      </font>
      <alignment horizontal="left" vertical="center"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5"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5"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5" formatCode="#,##0.0"/>
      <alignment horizontal="right" vertical="bottom" textRotation="0" wrapText="0" indent="0" justifyLastLine="0" shrinkToFit="0" readingOrder="0"/>
      <border diagonalUp="0" diagonalDown="0" outline="0">
        <left/>
        <right style="thin">
          <color rgb="FF857363"/>
        </right>
        <top/>
        <bottom/>
      </border>
    </dxf>
    <dxf>
      <font>
        <b val="0"/>
        <i val="0"/>
        <strike val="0"/>
        <condense val="0"/>
        <extend val="0"/>
        <outline val="0"/>
        <shadow val="0"/>
        <u val="none"/>
        <vertAlign val="baseline"/>
        <sz val="8"/>
        <color rgb="FF000000"/>
        <name val="Noto Sans"/>
        <family val="2"/>
        <scheme val="major"/>
      </font>
      <numFmt numFmtId="165" formatCode="#,##0.0"/>
      <alignment horizontal="right" vertical="bottom" textRotation="0" wrapText="0" indent="0" justifyLastLine="0" shrinkToFit="0" readingOrder="0"/>
      <border diagonalUp="0" diagonalDown="0" outline="0">
        <left style="thin">
          <color rgb="FF857363"/>
        </left>
        <right/>
        <top/>
        <bottom/>
      </border>
    </dxf>
    <dxf>
      <font>
        <b val="0"/>
        <i val="0"/>
        <strike val="0"/>
        <condense val="0"/>
        <extend val="0"/>
        <outline val="0"/>
        <shadow val="0"/>
        <u val="none"/>
        <vertAlign val="baseline"/>
        <sz val="8"/>
        <color rgb="FF000000"/>
        <name val="Noto Sans"/>
        <family val="2"/>
        <scheme val="major"/>
      </font>
      <numFmt numFmtId="165" formatCode="#,##0.0"/>
      <alignment horizontal="right" vertical="bottom" textRotation="0" wrapText="0" indent="0" justifyLastLine="0" shrinkToFit="0" readingOrder="0"/>
      <border diagonalUp="0" diagonalDown="0" outline="0">
        <left/>
        <right style="thin">
          <color rgb="FF857363"/>
        </right>
        <top/>
        <bottom/>
      </border>
    </dxf>
    <dxf>
      <font>
        <b val="0"/>
        <i val="0"/>
        <strike val="0"/>
        <condense val="0"/>
        <extend val="0"/>
        <outline val="0"/>
        <shadow val="0"/>
        <u val="none"/>
        <vertAlign val="baseline"/>
        <sz val="8"/>
        <color rgb="FF000000"/>
        <name val="Noto Sans"/>
        <family val="2"/>
        <scheme val="major"/>
      </font>
      <numFmt numFmtId="165"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alignment horizontal="left" vertical="center" textRotation="0" wrapText="1" indent="0" justifyLastLine="0" shrinkToFit="0" readingOrder="0"/>
    </dxf>
    <dxf>
      <border diagonalUp="0" diagonalDown="0">
        <left style="thin">
          <color indexed="64"/>
        </left>
        <right style="thin">
          <color indexed="64"/>
        </right>
        <top style="thin">
          <color indexed="64"/>
        </top>
        <bottom style="thin">
          <color indexed="64"/>
        </bottom>
      </border>
    </dxf>
    <dxf>
      <font>
        <strike val="0"/>
        <outline val="0"/>
        <shadow val="0"/>
        <u val="none"/>
        <vertAlign val="baseline"/>
        <name val="Noto Sans"/>
        <family val="2"/>
        <scheme val="major"/>
      </font>
    </dxf>
    <dxf>
      <font>
        <strike val="0"/>
        <outline val="0"/>
        <shadow val="0"/>
        <u val="none"/>
        <vertAlign val="baseline"/>
        <name val="Noto Sans"/>
        <family val="2"/>
        <scheme val="major"/>
      </font>
    </dxf>
    <dxf>
      <font>
        <b val="0"/>
        <i val="0"/>
        <strike val="0"/>
        <condense val="0"/>
        <extend val="0"/>
        <outline val="0"/>
        <shadow val="0"/>
        <u val="none"/>
        <vertAlign val="baseline"/>
        <sz val="8"/>
        <color rgb="FF000000"/>
        <name val="Noto Sans"/>
        <family val="2"/>
        <scheme val="major"/>
      </font>
      <numFmt numFmtId="165"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5"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5" formatCode="#,##0.0"/>
      <alignment horizontal="right" vertical="bottom" textRotation="0" wrapText="0" indent="0" justifyLastLine="0" shrinkToFit="0" readingOrder="0"/>
      <border diagonalUp="0" diagonalDown="0" outline="0">
        <left/>
        <right style="thin">
          <color rgb="FF857363"/>
        </right>
        <top/>
        <bottom/>
      </border>
    </dxf>
    <dxf>
      <font>
        <b val="0"/>
        <i val="0"/>
        <strike val="0"/>
        <condense val="0"/>
        <extend val="0"/>
        <outline val="0"/>
        <shadow val="0"/>
        <u val="none"/>
        <vertAlign val="baseline"/>
        <sz val="8"/>
        <color rgb="FF000000"/>
        <name val="Noto Sans"/>
        <family val="2"/>
        <scheme val="major"/>
      </font>
      <numFmt numFmtId="165" formatCode="#,##0.0"/>
      <alignment horizontal="right" vertical="bottom" textRotation="0" wrapText="0" indent="0" justifyLastLine="0" shrinkToFit="0" readingOrder="0"/>
      <border diagonalUp="0" diagonalDown="0" outline="0">
        <left style="thin">
          <color rgb="FF857363"/>
        </left>
        <right/>
        <top/>
        <bottom/>
      </border>
    </dxf>
    <dxf>
      <font>
        <b val="0"/>
        <i val="0"/>
        <strike val="0"/>
        <condense val="0"/>
        <extend val="0"/>
        <outline val="0"/>
        <shadow val="0"/>
        <u val="none"/>
        <vertAlign val="baseline"/>
        <sz val="8"/>
        <color rgb="FF000000"/>
        <name val="Noto Sans"/>
        <family val="2"/>
        <scheme val="major"/>
      </font>
      <numFmt numFmtId="165" formatCode="#,##0.0"/>
      <alignment horizontal="right" vertical="bottom" textRotation="0" wrapText="0" indent="0" justifyLastLine="0" shrinkToFit="0" readingOrder="0"/>
      <border diagonalUp="0" diagonalDown="0" outline="0">
        <left/>
        <right style="thin">
          <color rgb="FF857363"/>
        </right>
        <top/>
        <bottom/>
      </border>
    </dxf>
    <dxf>
      <font>
        <b val="0"/>
        <i val="0"/>
        <strike val="0"/>
        <condense val="0"/>
        <extend val="0"/>
        <outline val="0"/>
        <shadow val="0"/>
        <u val="none"/>
        <vertAlign val="baseline"/>
        <sz val="8"/>
        <color rgb="FF000000"/>
        <name val="Noto Sans"/>
        <family val="2"/>
        <scheme val="major"/>
      </font>
      <numFmt numFmtId="165"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alignment horizontal="left" vertical="center" textRotation="0" wrapText="1" indent="0" justifyLastLine="0" shrinkToFit="0" readingOrder="0"/>
    </dxf>
    <dxf>
      <border diagonalUp="0" diagonalDown="0">
        <left style="thin">
          <color indexed="64"/>
        </left>
        <right style="thin">
          <color indexed="64"/>
        </right>
        <top style="thin">
          <color indexed="64"/>
        </top>
        <bottom style="thin">
          <color indexed="64"/>
        </bottom>
      </border>
    </dxf>
    <dxf>
      <font>
        <strike val="0"/>
        <outline val="0"/>
        <shadow val="0"/>
        <u val="none"/>
        <vertAlign val="baseline"/>
        <name val="Noto Sans"/>
        <family val="2"/>
        <scheme val="major"/>
      </font>
    </dxf>
    <dxf>
      <font>
        <strike val="0"/>
        <outline val="0"/>
        <shadow val="0"/>
        <u val="none"/>
        <vertAlign val="baseline"/>
        <name val="Noto Sans"/>
        <family val="2"/>
        <scheme val="major"/>
      </font>
    </dxf>
    <dxf>
      <font>
        <b val="0"/>
        <i val="0"/>
        <strike val="0"/>
        <condense val="0"/>
        <extend val="0"/>
        <outline val="0"/>
        <shadow val="0"/>
        <u val="none"/>
        <vertAlign val="baseline"/>
        <sz val="8"/>
        <color theme="1"/>
        <name val="Noto Sans"/>
        <scheme val="minor"/>
      </font>
      <numFmt numFmtId="166" formatCode="0.0"/>
    </dxf>
    <dxf>
      <font>
        <b val="0"/>
        <i val="0"/>
        <strike val="0"/>
        <condense val="0"/>
        <extend val="0"/>
        <outline val="0"/>
        <shadow val="0"/>
        <u val="none"/>
        <vertAlign val="baseline"/>
        <sz val="8"/>
        <color theme="1"/>
        <name val="Noto Sans"/>
        <scheme val="minor"/>
      </font>
      <numFmt numFmtId="166" formatCode="0.0"/>
    </dxf>
    <dxf>
      <font>
        <b val="0"/>
        <i val="0"/>
        <strike val="0"/>
        <condense val="0"/>
        <extend val="0"/>
        <outline val="0"/>
        <shadow val="0"/>
        <u val="none"/>
        <vertAlign val="baseline"/>
        <sz val="8"/>
        <color theme="1"/>
        <name val="Noto Sans"/>
        <scheme val="minor"/>
      </font>
      <numFmt numFmtId="166" formatCode="0.0"/>
      <border diagonalUp="0" diagonalDown="0">
        <left style="thin">
          <color rgb="FF857363"/>
        </left>
        <right/>
        <top/>
        <bottom/>
        <vertical/>
        <horizontal/>
      </border>
    </dxf>
    <dxf>
      <font>
        <b val="0"/>
        <i val="0"/>
        <strike val="0"/>
        <condense val="0"/>
        <extend val="0"/>
        <outline val="0"/>
        <shadow val="0"/>
        <u val="none"/>
        <vertAlign val="baseline"/>
        <sz val="8"/>
        <color theme="1"/>
        <name val="Noto Sans"/>
        <scheme val="minor"/>
      </font>
      <numFmt numFmtId="166" formatCode="0.0"/>
      <border diagonalUp="0" diagonalDown="0">
        <left/>
        <right style="thin">
          <color indexed="64"/>
        </right>
        <vertical/>
      </border>
    </dxf>
    <dxf>
      <font>
        <b val="0"/>
        <i val="0"/>
        <strike val="0"/>
        <condense val="0"/>
        <extend val="0"/>
        <outline val="0"/>
        <shadow val="0"/>
        <u val="none"/>
        <vertAlign val="baseline"/>
        <sz val="8"/>
        <color theme="1"/>
        <name val="Noto Sans"/>
        <scheme val="minor"/>
      </font>
      <numFmt numFmtId="166" formatCode="0.0"/>
    </dxf>
    <dxf>
      <font>
        <b val="0"/>
        <i val="0"/>
        <strike val="0"/>
        <condense val="0"/>
        <extend val="0"/>
        <outline val="0"/>
        <shadow val="0"/>
        <u val="none"/>
        <vertAlign val="baseline"/>
        <sz val="8"/>
        <color theme="1"/>
        <name val="Noto Sans"/>
        <scheme val="minor"/>
      </font>
      <numFmt numFmtId="166" formatCode="0.0"/>
      <border diagonalUp="0" diagonalDown="0">
        <left style="thin">
          <color indexed="64"/>
        </left>
        <right/>
        <top/>
        <bottom/>
        <vertical/>
        <horizontal/>
      </border>
    </dxf>
    <dxf>
      <font>
        <b val="0"/>
        <i val="0"/>
        <strike val="0"/>
        <condense val="0"/>
        <extend val="0"/>
        <outline val="0"/>
        <shadow val="0"/>
        <u val="none"/>
        <vertAlign val="baseline"/>
        <sz val="8"/>
        <color theme="1"/>
        <name val="Noto Sans"/>
        <scheme val="minor"/>
      </font>
      <numFmt numFmtId="166" formatCode="0.0"/>
      <border diagonalUp="0" diagonalDown="0">
        <left/>
        <right style="thin">
          <color indexed="64"/>
        </right>
        <vertical/>
      </border>
    </dxf>
    <dxf>
      <font>
        <b val="0"/>
        <i val="0"/>
        <strike val="0"/>
        <condense val="0"/>
        <extend val="0"/>
        <outline val="0"/>
        <shadow val="0"/>
        <u val="none"/>
        <vertAlign val="baseline"/>
        <sz val="8"/>
        <color theme="1"/>
        <name val="Noto Sans"/>
        <scheme val="minor"/>
      </font>
      <numFmt numFmtId="166" formatCode="0.0"/>
    </dxf>
    <dxf>
      <font>
        <b val="0"/>
        <i val="0"/>
        <strike val="0"/>
        <condense val="0"/>
        <extend val="0"/>
        <outline val="0"/>
        <shadow val="0"/>
        <u val="none"/>
        <vertAlign val="baseline"/>
        <sz val="8"/>
        <color theme="1"/>
        <name val="Noto Sans"/>
        <scheme val="minor"/>
      </font>
      <numFmt numFmtId="166" formatCode="0.0"/>
    </dxf>
    <dxf>
      <font>
        <b val="0"/>
        <i val="0"/>
        <strike val="0"/>
        <condense val="0"/>
        <extend val="0"/>
        <outline val="0"/>
        <shadow val="0"/>
        <u val="none"/>
        <vertAlign val="baseline"/>
        <sz val="8"/>
        <color rgb="FF000000"/>
        <name val="Noto Sans"/>
        <family val="2"/>
        <scheme val="major"/>
      </font>
      <alignment horizontal="left" vertical="center" textRotation="0" wrapText="1" indent="0" justifyLastLine="0" shrinkToFit="0" readingOrder="0"/>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Noto Sans"/>
        <scheme val="minor"/>
      </font>
    </dxf>
    <dxf>
      <border outline="0">
        <bottom style="thin">
          <color indexed="64"/>
        </bottom>
      </border>
    </dxf>
    <dxf>
      <font>
        <b/>
        <i val="0"/>
        <strike val="0"/>
        <condense val="0"/>
        <extend val="0"/>
        <outline val="0"/>
        <shadow val="0"/>
        <u val="none"/>
        <vertAlign val="baseline"/>
        <sz val="9"/>
        <color theme="1"/>
        <name val="Noto Sans"/>
        <scheme val="minor"/>
      </font>
      <numFmt numFmtId="0" formatCode="General"/>
      <fill>
        <patternFill patternType="solid">
          <fgColor indexed="64"/>
          <bgColor theme="8"/>
        </patternFill>
      </fill>
      <alignment horizontal="left" vertical="top" textRotation="0" wrapText="1" indent="0" justifyLastLine="0" shrinkToFit="0" readingOrder="0"/>
    </dxf>
    <dxf>
      <font>
        <b val="0"/>
        <i val="0"/>
        <strike val="0"/>
        <condense val="0"/>
        <extend val="0"/>
        <outline val="0"/>
        <shadow val="0"/>
        <u val="none"/>
        <vertAlign val="baseline"/>
        <sz val="8"/>
        <color rgb="FF000000"/>
        <name val="Noto Sans"/>
        <scheme val="major"/>
      </font>
      <numFmt numFmtId="165"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scheme val="major"/>
      </font>
      <numFmt numFmtId="165"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scheme val="major"/>
      </font>
      <numFmt numFmtId="165"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scheme val="major"/>
      </font>
      <numFmt numFmtId="165" formatCode="#,##0.0"/>
      <alignment horizontal="right" vertical="bottom" textRotation="0" wrapText="0" indent="0" justifyLastLine="0" shrinkToFit="0" readingOrder="0"/>
      <border diagonalUp="0" diagonalDown="0">
        <left/>
        <right style="thin">
          <color rgb="FF857363"/>
        </right>
        <top/>
        <bottom/>
        <vertical/>
        <horizontal/>
      </border>
    </dxf>
    <dxf>
      <font>
        <b val="0"/>
        <i val="0"/>
        <strike val="0"/>
        <condense val="0"/>
        <extend val="0"/>
        <outline val="0"/>
        <shadow val="0"/>
        <u val="none"/>
        <vertAlign val="baseline"/>
        <sz val="8"/>
        <color rgb="FF000000"/>
        <name val="Noto Sans"/>
        <scheme val="major"/>
      </font>
      <numFmt numFmtId="165"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scheme val="major"/>
      </font>
      <numFmt numFmtId="165" formatCode="#,##0.0"/>
      <alignment horizontal="right" vertical="bottom" textRotation="0" wrapText="0" indent="0" justifyLastLine="0" shrinkToFit="0" readingOrder="0"/>
      <border diagonalUp="0" diagonalDown="0">
        <left style="thin">
          <color rgb="FF857363"/>
        </left>
        <right/>
        <top/>
        <bottom/>
        <vertical/>
        <horizontal/>
      </border>
    </dxf>
    <dxf>
      <font>
        <b val="0"/>
        <i val="0"/>
        <strike val="0"/>
        <condense val="0"/>
        <extend val="0"/>
        <outline val="0"/>
        <shadow val="0"/>
        <u val="none"/>
        <vertAlign val="baseline"/>
        <sz val="8"/>
        <color rgb="FF000000"/>
        <name val="Noto Sans"/>
        <scheme val="major"/>
      </font>
      <numFmt numFmtId="165" formatCode="#,##0.0"/>
      <alignment horizontal="right" vertical="bottom" textRotation="0" wrapText="0" indent="0" justifyLastLine="0" shrinkToFit="0" readingOrder="0"/>
      <border diagonalUp="0" diagonalDown="0">
        <left/>
        <right style="thin">
          <color rgb="FF857363"/>
        </right>
        <top/>
        <bottom/>
        <vertical/>
        <horizontal/>
      </border>
    </dxf>
    <dxf>
      <font>
        <b val="0"/>
        <i val="0"/>
        <strike val="0"/>
        <condense val="0"/>
        <extend val="0"/>
        <outline val="0"/>
        <shadow val="0"/>
        <u val="none"/>
        <vertAlign val="baseline"/>
        <sz val="8"/>
        <color rgb="FF000000"/>
        <name val="Noto Sans"/>
        <scheme val="major"/>
      </font>
      <numFmt numFmtId="165"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scheme val="major"/>
      </font>
      <numFmt numFmtId="165"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scheme val="minor"/>
      </font>
      <alignment horizontal="left" vertical="center" textRotation="0" wrapText="1" indent="0" justifyLastLine="0" shrinkToFit="0" readingOrder="0"/>
    </dxf>
    <dxf>
      <border diagonalUp="0" diagonalDown="0">
        <left style="thin">
          <color indexed="64"/>
        </left>
        <right style="thin">
          <color indexed="64"/>
        </right>
        <top style="thin">
          <color indexed="64"/>
        </top>
        <bottom style="thin">
          <color indexed="64"/>
        </bottom>
      </border>
    </dxf>
    <dxf>
      <alignment horizontal="left" vertical="top" textRotation="0" wrapText="1" indent="0" justifyLastLine="0" shrinkToFit="0" readingOrder="0"/>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border diagonalUp="0" diagonalDown="0">
        <left/>
        <right style="thin">
          <color indexed="64"/>
        </right>
        <top/>
        <bottom/>
        <vertical/>
        <horizontal/>
      </border>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border diagonalUp="0" diagonalDown="0">
        <left style="thin">
          <color indexed="64"/>
        </left>
        <right/>
        <top/>
        <bottom/>
        <vertical/>
        <horizontal/>
      </border>
    </dxf>
    <dxf>
      <font>
        <b val="0"/>
        <i val="0"/>
        <strike val="0"/>
        <condense val="0"/>
        <extend val="0"/>
        <outline val="0"/>
        <shadow val="0"/>
        <u val="none"/>
        <vertAlign val="baseline"/>
        <sz val="8"/>
        <color theme="1"/>
        <name val="Noto Sans"/>
        <scheme val="minor"/>
      </font>
      <border diagonalUp="0" diagonalDown="0">
        <left/>
        <right style="thin">
          <color indexed="64"/>
        </right>
        <top/>
        <bottom/>
        <vertical/>
        <horizontal/>
      </border>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rgb="FF000000"/>
        <name val="Noto Sans"/>
        <scheme val="minor"/>
      </font>
      <alignment horizontal="left" vertical="center" textRotation="0" wrapText="1" indent="0" justifyLastLine="0" shrinkToFit="0" readingOrder="0"/>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Noto Sans"/>
        <scheme val="minor"/>
      </font>
    </dxf>
    <dxf>
      <alignment horizontal="general" vertical="bottom" textRotation="0" wrapText="1" indent="0" justifyLastLine="0" shrinkToFit="0" readingOrder="0"/>
    </dxf>
    <dxf>
      <font>
        <b val="0"/>
        <i val="0"/>
        <strike val="0"/>
        <condense val="0"/>
        <extend val="0"/>
        <outline val="0"/>
        <shadow val="0"/>
        <u val="none"/>
        <vertAlign val="baseline"/>
        <sz val="8"/>
        <color rgb="FF000000"/>
        <name val="Noto Sans"/>
        <scheme val="major"/>
      </font>
      <numFmt numFmtId="165"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scheme val="major"/>
      </font>
      <numFmt numFmtId="165"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scheme val="major"/>
      </font>
      <numFmt numFmtId="165"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scheme val="major"/>
      </font>
      <numFmt numFmtId="165" formatCode="#,##0.0"/>
      <alignment horizontal="right" vertical="bottom" textRotation="0" wrapText="0" indent="0" justifyLastLine="0" shrinkToFit="0" readingOrder="0"/>
      <border diagonalUp="0" diagonalDown="0">
        <left/>
        <right style="thin">
          <color rgb="FF857363"/>
        </right>
        <top/>
        <bottom/>
        <vertical/>
        <horizontal/>
      </border>
    </dxf>
    <dxf>
      <font>
        <b val="0"/>
        <i val="0"/>
        <strike val="0"/>
        <condense val="0"/>
        <extend val="0"/>
        <outline val="0"/>
        <shadow val="0"/>
        <u val="none"/>
        <vertAlign val="baseline"/>
        <sz val="8"/>
        <color rgb="FF000000"/>
        <name val="Noto Sans"/>
        <scheme val="major"/>
      </font>
      <numFmt numFmtId="165"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scheme val="major"/>
      </font>
      <numFmt numFmtId="165" formatCode="#,##0.0"/>
      <alignment horizontal="right" vertical="bottom" textRotation="0" wrapText="0" indent="0" justifyLastLine="0" shrinkToFit="0" readingOrder="0"/>
      <border diagonalUp="0" diagonalDown="0">
        <left style="thin">
          <color rgb="FF857363"/>
        </left>
        <right/>
        <top/>
        <bottom/>
        <vertical/>
        <horizontal/>
      </border>
    </dxf>
    <dxf>
      <font>
        <b val="0"/>
        <i val="0"/>
        <strike val="0"/>
        <condense val="0"/>
        <extend val="0"/>
        <outline val="0"/>
        <shadow val="0"/>
        <u val="none"/>
        <vertAlign val="baseline"/>
        <sz val="8"/>
        <color rgb="FF000000"/>
        <name val="Noto Sans"/>
        <scheme val="major"/>
      </font>
      <numFmt numFmtId="165" formatCode="#,##0.0"/>
      <alignment horizontal="right" vertical="bottom" textRotation="0" wrapText="0" indent="0" justifyLastLine="0" shrinkToFit="0" readingOrder="0"/>
      <border diagonalUp="0" diagonalDown="0">
        <left/>
        <right style="thin">
          <color rgb="FF857363"/>
        </right>
        <top/>
        <bottom/>
        <vertical/>
        <horizontal/>
      </border>
    </dxf>
    <dxf>
      <font>
        <b val="0"/>
        <i val="0"/>
        <strike val="0"/>
        <condense val="0"/>
        <extend val="0"/>
        <outline val="0"/>
        <shadow val="0"/>
        <u val="none"/>
        <vertAlign val="baseline"/>
        <sz val="8"/>
        <color rgb="FF000000"/>
        <name val="Noto Sans"/>
        <scheme val="major"/>
      </font>
      <numFmt numFmtId="165"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scheme val="major"/>
      </font>
      <numFmt numFmtId="165"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alignment horizontal="left" vertical="center" textRotation="0" wrapText="1" indent="0" justifyLastLine="0" shrinkToFit="0" readingOrder="0"/>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rgb="FF000000"/>
        <name val="Noto Sans"/>
        <scheme val="major"/>
      </font>
      <alignment horizontal="right" vertical="bottom" textRotation="0" wrapText="0" indent="0" justifyLastLine="0" shrinkToFit="0" readingOrder="0"/>
    </dxf>
    <dxf>
      <alignment horizontal="left" vertical="bottom" textRotation="0" wrapText="1" indent="0" justifyLastLine="0" shrinkToFit="0" readingOrder="0"/>
    </dxf>
    <dxf>
      <font>
        <b val="0"/>
        <i val="0"/>
        <strike val="0"/>
        <condense val="0"/>
        <extend val="0"/>
        <outline val="0"/>
        <shadow val="0"/>
        <u val="none"/>
        <vertAlign val="baseline"/>
        <sz val="8"/>
        <color rgb="FF000000"/>
        <name val="Noto Sans"/>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scheme val="major"/>
      </font>
      <numFmt numFmtId="3" formatCode="#,##0"/>
      <alignment horizontal="right" vertical="bottom" textRotation="0" wrapText="0" indent="0" justifyLastLine="0" shrinkToFit="0" readingOrder="0"/>
      <border diagonalUp="0" diagonalDown="0">
        <left/>
        <right style="thin">
          <color rgb="FF857363"/>
        </right>
        <top/>
        <bottom/>
        <vertical/>
        <horizontal/>
      </border>
    </dxf>
    <dxf>
      <font>
        <b val="0"/>
        <i val="0"/>
        <strike val="0"/>
        <condense val="0"/>
        <extend val="0"/>
        <outline val="0"/>
        <shadow val="0"/>
        <u val="none"/>
        <vertAlign val="baseline"/>
        <sz val="8"/>
        <color rgb="FF000000"/>
        <name val="Noto Sans"/>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scheme val="major"/>
      </font>
      <numFmt numFmtId="3" formatCode="#,##0"/>
      <alignment horizontal="right" vertical="bottom" textRotation="0" wrapText="0" indent="0" justifyLastLine="0" shrinkToFit="0" readingOrder="0"/>
      <border diagonalUp="0" diagonalDown="0">
        <left style="thin">
          <color rgb="FF857363"/>
        </left>
        <right/>
        <top/>
        <bottom/>
        <vertical/>
        <horizontal/>
      </border>
    </dxf>
    <dxf>
      <font>
        <b val="0"/>
        <i val="0"/>
        <strike val="0"/>
        <condense val="0"/>
        <extend val="0"/>
        <outline val="0"/>
        <shadow val="0"/>
        <u val="none"/>
        <vertAlign val="baseline"/>
        <sz val="8"/>
        <color rgb="FF000000"/>
        <name val="Noto Sans"/>
        <scheme val="major"/>
      </font>
      <numFmt numFmtId="3" formatCode="#,##0"/>
      <alignment horizontal="right" vertical="bottom" textRotation="0" wrapText="0" indent="0" justifyLastLine="0" shrinkToFit="0" readingOrder="0"/>
      <border diagonalUp="0" diagonalDown="0">
        <left/>
        <right style="thin">
          <color rgb="FF857363"/>
        </right>
        <top/>
        <bottom/>
        <vertical/>
        <horizontal/>
      </border>
    </dxf>
    <dxf>
      <font>
        <b val="0"/>
        <i val="0"/>
        <strike val="0"/>
        <condense val="0"/>
        <extend val="0"/>
        <outline val="0"/>
        <shadow val="0"/>
        <u val="none"/>
        <vertAlign val="baseline"/>
        <sz val="8"/>
        <color rgb="FF000000"/>
        <name val="Noto Sans"/>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alignment horizontal="left" vertical="center" textRotation="0" wrapText="1" indent="0" justifyLastLine="0" shrinkToFit="0" readingOrder="0"/>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rgb="FF000000"/>
        <name val="Noto Sans"/>
        <scheme val="major"/>
      </font>
      <alignment horizontal="right" vertical="bottom" textRotation="0" wrapText="0" indent="0" justifyLastLine="0" shrinkToFit="0" readingOrder="0"/>
    </dxf>
    <dxf>
      <alignment horizontal="general" vertical="bottom" textRotation="0" wrapText="1" indent="0" justifyLastLine="0" shrinkToFit="0" readingOrder="0"/>
    </dxf>
    <dxf>
      <font>
        <b val="0"/>
        <i val="0"/>
        <strike val="0"/>
        <condense val="0"/>
        <extend val="0"/>
        <outline val="0"/>
        <shadow val="0"/>
        <u val="none"/>
        <vertAlign val="baseline"/>
        <sz val="8"/>
        <color rgb="FF000000"/>
        <name val="Noto Sans"/>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scheme val="major"/>
      </font>
      <numFmt numFmtId="3" formatCode="#,##0"/>
      <alignment horizontal="right" vertical="bottom" textRotation="0" wrapText="0" indent="0" justifyLastLine="0" shrinkToFit="0" readingOrder="0"/>
      <border diagonalUp="0" diagonalDown="0">
        <left style="thin">
          <color rgb="FF857363"/>
        </left>
        <right/>
        <top/>
        <bottom/>
        <vertical/>
        <horizontal/>
      </border>
    </dxf>
    <dxf>
      <font>
        <b val="0"/>
        <i val="0"/>
        <strike val="0"/>
        <condense val="0"/>
        <extend val="0"/>
        <outline val="0"/>
        <shadow val="0"/>
        <u val="none"/>
        <vertAlign val="baseline"/>
        <sz val="8"/>
        <color rgb="FF000000"/>
        <name val="Noto Sans"/>
        <scheme val="major"/>
      </font>
      <numFmt numFmtId="3" formatCode="#,##0"/>
      <alignment horizontal="right" vertical="bottom" textRotation="0" wrapText="0" indent="0" justifyLastLine="0" shrinkToFit="0" readingOrder="0"/>
      <border diagonalUp="0" diagonalDown="0">
        <left/>
        <right style="thin">
          <color theme="8"/>
        </right>
        <top/>
        <bottom/>
        <vertical/>
        <horizontal/>
      </border>
    </dxf>
    <dxf>
      <font>
        <b val="0"/>
        <i val="0"/>
        <strike val="0"/>
        <condense val="0"/>
        <extend val="0"/>
        <outline val="0"/>
        <shadow val="0"/>
        <u val="none"/>
        <vertAlign val="baseline"/>
        <sz val="8"/>
        <color rgb="FF000000"/>
        <name val="Noto Sans"/>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scheme val="major"/>
      </font>
      <numFmt numFmtId="3" formatCode="#,##0"/>
      <alignment horizontal="right" vertical="bottom" textRotation="0" wrapText="0" indent="0" justifyLastLine="0" shrinkToFit="0" readingOrder="0"/>
      <border diagonalUp="0" diagonalDown="0">
        <left style="thin">
          <color rgb="FF857363"/>
        </left>
        <right/>
        <top/>
        <bottom/>
        <vertical/>
        <horizontal/>
      </border>
    </dxf>
    <dxf>
      <font>
        <b val="0"/>
        <i val="0"/>
        <strike val="0"/>
        <condense val="0"/>
        <extend val="0"/>
        <outline val="0"/>
        <shadow val="0"/>
        <u val="none"/>
        <vertAlign val="baseline"/>
        <sz val="8"/>
        <color rgb="FF000000"/>
        <name val="Noto Sans"/>
        <scheme val="major"/>
      </font>
      <numFmt numFmtId="3" formatCode="#,##0"/>
      <alignment horizontal="right" vertical="bottom" textRotation="0" wrapText="0" indent="0" justifyLastLine="0" shrinkToFit="0" readingOrder="0"/>
      <border diagonalUp="0" diagonalDown="0">
        <left/>
        <right style="thin">
          <color theme="8"/>
        </right>
        <top/>
        <bottom/>
        <vertical/>
        <horizontal/>
      </border>
    </dxf>
    <dxf>
      <font>
        <b val="0"/>
        <i val="0"/>
        <strike val="0"/>
        <condense val="0"/>
        <extend val="0"/>
        <outline val="0"/>
        <shadow val="0"/>
        <u val="none"/>
        <vertAlign val="baseline"/>
        <sz val="8"/>
        <color rgb="FF000000"/>
        <name val="Noto Sans"/>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scheme val="major"/>
      </font>
      <numFmt numFmtId="3" formatCode="#,##0"/>
      <alignment horizontal="right" vertical="bottom" textRotation="0" wrapText="0" indent="0" justifyLastLine="0" shrinkToFit="0" readingOrder="0"/>
      <border diagonalUp="0" diagonalDown="0">
        <left style="thin">
          <color rgb="FF857363"/>
        </left>
        <right/>
        <top/>
        <bottom/>
        <vertical/>
        <horizontal/>
      </border>
    </dxf>
    <dxf>
      <font>
        <b val="0"/>
        <i val="0"/>
        <strike val="0"/>
        <condense val="0"/>
        <extend val="0"/>
        <outline val="0"/>
        <shadow val="0"/>
        <u val="none"/>
        <vertAlign val="baseline"/>
        <sz val="8"/>
        <color rgb="FF000000"/>
        <name val="Noto Sans"/>
        <scheme val="major"/>
      </font>
      <numFmt numFmtId="3" formatCode="#,##0"/>
      <alignment horizontal="right" vertical="bottom" textRotation="0" wrapText="0" indent="0" justifyLastLine="0" shrinkToFit="0" readingOrder="0"/>
      <border diagonalUp="0" diagonalDown="0">
        <left/>
        <right style="thin">
          <color theme="8"/>
        </right>
        <top/>
        <bottom/>
        <vertical/>
        <horizontal/>
      </border>
    </dxf>
    <dxf>
      <font>
        <b val="0"/>
        <i val="0"/>
        <strike val="0"/>
        <condense val="0"/>
        <extend val="0"/>
        <outline val="0"/>
        <shadow val="0"/>
        <u val="none"/>
        <vertAlign val="baseline"/>
        <sz val="8"/>
        <color rgb="FF000000"/>
        <name val="Noto Sans"/>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scheme val="major"/>
      </font>
      <numFmt numFmtId="3" formatCode="#,##0"/>
      <alignment horizontal="right" vertical="bottom" textRotation="0" wrapText="0" indent="0" justifyLastLine="0" shrinkToFit="0" readingOrder="0"/>
      <border diagonalUp="0" diagonalDown="0">
        <left style="thin">
          <color rgb="FF857363"/>
        </left>
        <right/>
        <top/>
        <bottom/>
        <vertical/>
        <horizontal/>
      </border>
    </dxf>
    <dxf>
      <font>
        <b val="0"/>
        <i val="0"/>
        <strike val="0"/>
        <condense val="0"/>
        <extend val="0"/>
        <outline val="0"/>
        <shadow val="0"/>
        <u val="none"/>
        <vertAlign val="baseline"/>
        <sz val="8"/>
        <color rgb="FF000000"/>
        <name val="Noto Sans"/>
        <scheme val="major"/>
      </font>
      <numFmt numFmtId="3" formatCode="#,##0"/>
      <alignment horizontal="right" vertical="bottom" textRotation="0" wrapText="0" indent="0" justifyLastLine="0" shrinkToFit="0" readingOrder="0"/>
      <border diagonalUp="0" diagonalDown="0">
        <left/>
        <right style="thin">
          <color theme="8"/>
        </right>
        <top/>
        <bottom/>
        <vertical/>
        <horizontal/>
      </border>
    </dxf>
    <dxf>
      <font>
        <b val="0"/>
        <i val="0"/>
        <strike val="0"/>
        <condense val="0"/>
        <extend val="0"/>
        <outline val="0"/>
        <shadow val="0"/>
        <u val="none"/>
        <vertAlign val="baseline"/>
        <sz val="8"/>
        <color rgb="FF000000"/>
        <name val="Noto Sans"/>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scheme val="major"/>
      </font>
      <numFmt numFmtId="3" formatCode="#,##0"/>
      <alignment horizontal="right" vertical="bottom" textRotation="0" wrapText="0" indent="0" justifyLastLine="0" shrinkToFit="0" readingOrder="0"/>
      <border diagonalUp="0" diagonalDown="0">
        <left style="thin">
          <color rgb="FF857363"/>
        </left>
        <right/>
        <top/>
        <bottom/>
        <vertical/>
        <horizontal/>
      </border>
    </dxf>
    <dxf>
      <font>
        <b val="0"/>
        <i val="0"/>
        <strike val="0"/>
        <condense val="0"/>
        <extend val="0"/>
        <outline val="0"/>
        <shadow val="0"/>
        <u val="none"/>
        <vertAlign val="baseline"/>
        <sz val="8"/>
        <color rgb="FF000000"/>
        <name val="Noto Sans"/>
        <scheme val="major"/>
      </font>
      <numFmt numFmtId="3" formatCode="#,##0"/>
      <alignment horizontal="right" vertical="bottom" textRotation="0" wrapText="0" indent="0" justifyLastLine="0" shrinkToFit="0" readingOrder="0"/>
      <border diagonalUp="0" diagonalDown="0">
        <left/>
        <right style="thin">
          <color theme="8"/>
        </right>
        <top/>
        <bottom/>
        <vertical/>
        <horizontal/>
      </border>
    </dxf>
    <dxf>
      <font>
        <b val="0"/>
        <i val="0"/>
        <strike val="0"/>
        <condense val="0"/>
        <extend val="0"/>
        <outline val="0"/>
        <shadow val="0"/>
        <u val="none"/>
        <vertAlign val="baseline"/>
        <sz val="8"/>
        <color rgb="FF000000"/>
        <name val="Noto Sans"/>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scheme val="major"/>
      </font>
      <numFmt numFmtId="3" formatCode="#,##0"/>
      <alignment horizontal="right" vertical="bottom" textRotation="0" wrapText="0" indent="0" justifyLastLine="0" shrinkToFit="0" readingOrder="0"/>
      <border diagonalUp="0" diagonalDown="0">
        <left style="thin">
          <color rgb="FF857363"/>
        </left>
        <right/>
        <top/>
        <bottom/>
        <vertical/>
        <horizontal/>
      </border>
    </dxf>
    <dxf>
      <font>
        <b val="0"/>
        <i val="0"/>
        <strike val="0"/>
        <condense val="0"/>
        <extend val="0"/>
        <outline val="0"/>
        <shadow val="0"/>
        <u val="none"/>
        <vertAlign val="baseline"/>
        <sz val="8"/>
        <color rgb="FF000000"/>
        <name val="Noto Sans"/>
        <scheme val="major"/>
      </font>
      <numFmt numFmtId="3" formatCode="#,##0"/>
      <alignment horizontal="right" vertical="bottom" textRotation="0" wrapText="0" indent="0" justifyLastLine="0" shrinkToFit="0" readingOrder="0"/>
      <border diagonalUp="0" diagonalDown="0">
        <left/>
        <right style="thin">
          <color theme="8"/>
        </right>
        <top/>
        <bottom/>
        <vertical/>
        <horizontal/>
      </border>
    </dxf>
    <dxf>
      <font>
        <b val="0"/>
        <i val="0"/>
        <strike val="0"/>
        <condense val="0"/>
        <extend val="0"/>
        <outline val="0"/>
        <shadow val="0"/>
        <u val="none"/>
        <vertAlign val="baseline"/>
        <sz val="8"/>
        <color rgb="FF000000"/>
        <name val="Noto Sans"/>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scheme val="major"/>
      </font>
      <numFmt numFmtId="3" formatCode="#,##0"/>
      <alignment horizontal="right" vertical="bottom" textRotation="0" wrapText="0" indent="0" justifyLastLine="0" shrinkToFit="0" readingOrder="0"/>
      <border diagonalUp="0" diagonalDown="0">
        <left style="thin">
          <color rgb="FF857363"/>
        </left>
        <right/>
        <top/>
        <bottom/>
        <vertical/>
        <horizontal/>
      </border>
    </dxf>
    <dxf>
      <font>
        <b val="0"/>
        <i val="0"/>
        <strike val="0"/>
        <condense val="0"/>
        <extend val="0"/>
        <outline val="0"/>
        <shadow val="0"/>
        <u val="none"/>
        <vertAlign val="baseline"/>
        <sz val="8"/>
        <color rgb="FF000000"/>
        <name val="Noto Sans"/>
        <scheme val="major"/>
      </font>
      <numFmt numFmtId="3" formatCode="#,##0"/>
      <alignment horizontal="right" vertical="bottom" textRotation="0" wrapText="0" indent="0" justifyLastLine="0" shrinkToFit="0" readingOrder="0"/>
      <border diagonalUp="0" diagonalDown="0">
        <left/>
        <right style="thin">
          <color theme="8"/>
        </right>
        <top/>
        <bottom/>
        <vertical/>
        <horizontal/>
      </border>
    </dxf>
    <dxf>
      <font>
        <b val="0"/>
        <i val="0"/>
        <strike val="0"/>
        <condense val="0"/>
        <extend val="0"/>
        <outline val="0"/>
        <shadow val="0"/>
        <u val="none"/>
        <vertAlign val="baseline"/>
        <sz val="8"/>
        <color rgb="FF000000"/>
        <name val="Noto Sans"/>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alignment horizontal="left" vertical="center" textRotation="0" wrapText="1" indent="0" justifyLastLine="0" shrinkToFit="0" readingOrder="0"/>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rgb="FF000000"/>
        <name val="Noto Sans"/>
        <scheme val="major"/>
      </font>
      <alignment horizontal="right" vertical="bottom" textRotation="0" wrapText="0" indent="0" justifyLastLine="0" shrinkToFit="0" readingOrder="0"/>
    </dxf>
    <dxf>
      <font>
        <b/>
        <i val="0"/>
        <strike val="0"/>
        <condense val="0"/>
        <extend val="0"/>
        <outline val="0"/>
        <shadow val="0"/>
        <u val="none"/>
        <vertAlign val="baseline"/>
        <sz val="9"/>
        <color theme="1"/>
        <name val="Noto Sans"/>
        <scheme val="minor"/>
      </font>
      <numFmt numFmtId="0" formatCode="General"/>
      <fill>
        <patternFill patternType="solid">
          <fgColor indexed="64"/>
          <bgColor theme="8"/>
        </patternFill>
      </fill>
      <alignment horizontal="center" vertical="center" textRotation="0" wrapText="1" indent="0" justifyLastLine="0" shrinkToFit="0" readingOrder="0"/>
    </dxf>
    <dxf>
      <font>
        <b val="0"/>
        <i val="0"/>
        <strike val="0"/>
        <condense val="0"/>
        <extend val="0"/>
        <outline val="0"/>
        <shadow val="0"/>
        <u val="none"/>
        <vertAlign val="baseline"/>
        <sz val="8"/>
        <color rgb="FF000000"/>
        <name val="Noto Sans"/>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scheme val="major"/>
      </font>
      <numFmt numFmtId="3" formatCode="#,##0"/>
      <alignment horizontal="right" vertical="bottom" textRotation="0" wrapText="0" indent="0" justifyLastLine="0" shrinkToFit="0" readingOrder="0"/>
      <border diagonalUp="0" diagonalDown="0">
        <left style="thin">
          <color rgb="FF857363"/>
        </left>
        <right/>
        <top/>
        <bottom/>
        <vertical/>
        <horizontal/>
      </border>
    </dxf>
    <dxf>
      <font>
        <b val="0"/>
        <i val="0"/>
        <strike val="0"/>
        <condense val="0"/>
        <extend val="0"/>
        <outline val="0"/>
        <shadow val="0"/>
        <u val="none"/>
        <vertAlign val="baseline"/>
        <sz val="8"/>
        <color rgb="FF000000"/>
        <name val="Noto Sans"/>
        <scheme val="major"/>
      </font>
      <numFmt numFmtId="3" formatCode="#,##0"/>
      <alignment horizontal="right" vertical="bottom" textRotation="0" wrapText="0" indent="0" justifyLastLine="0" shrinkToFit="0" readingOrder="0"/>
      <border diagonalUp="0" diagonalDown="0">
        <left/>
        <right style="thin">
          <color theme="8"/>
        </right>
        <top/>
        <bottom/>
        <vertical/>
        <horizontal/>
      </border>
    </dxf>
    <dxf>
      <font>
        <b val="0"/>
        <i val="0"/>
        <strike val="0"/>
        <condense val="0"/>
        <extend val="0"/>
        <outline val="0"/>
        <shadow val="0"/>
        <u val="none"/>
        <vertAlign val="baseline"/>
        <sz val="8"/>
        <color rgb="FF000000"/>
        <name val="Noto Sans"/>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scheme val="major"/>
      </font>
      <numFmt numFmtId="3" formatCode="#,##0"/>
      <alignment horizontal="right" vertical="bottom" textRotation="0" wrapText="0" indent="0" justifyLastLine="0" shrinkToFit="0" readingOrder="0"/>
      <border diagonalUp="0" diagonalDown="0">
        <left style="thin">
          <color rgb="FF857363"/>
        </left>
        <right/>
        <top/>
        <bottom/>
        <vertical/>
        <horizontal/>
      </border>
    </dxf>
    <dxf>
      <font>
        <b val="0"/>
        <i val="0"/>
        <strike val="0"/>
        <condense val="0"/>
        <extend val="0"/>
        <outline val="0"/>
        <shadow val="0"/>
        <u val="none"/>
        <vertAlign val="baseline"/>
        <sz val="8"/>
        <color rgb="FF000000"/>
        <name val="Noto Sans"/>
        <scheme val="major"/>
      </font>
      <numFmt numFmtId="3" formatCode="#,##0"/>
      <alignment horizontal="right" vertical="bottom" textRotation="0" wrapText="0" indent="0" justifyLastLine="0" shrinkToFit="0" readingOrder="0"/>
      <border diagonalUp="0" diagonalDown="0">
        <left/>
        <right style="thin">
          <color theme="8"/>
        </right>
        <top/>
        <bottom/>
        <vertical/>
        <horizontal/>
      </border>
    </dxf>
    <dxf>
      <font>
        <b val="0"/>
        <i val="0"/>
        <strike val="0"/>
        <condense val="0"/>
        <extend val="0"/>
        <outline val="0"/>
        <shadow val="0"/>
        <u val="none"/>
        <vertAlign val="baseline"/>
        <sz val="8"/>
        <color rgb="FF000000"/>
        <name val="Noto Sans"/>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scheme val="major"/>
      </font>
      <numFmt numFmtId="3" formatCode="#,##0"/>
      <alignment horizontal="right" vertical="bottom" textRotation="0" wrapText="0" indent="0" justifyLastLine="0" shrinkToFit="0" readingOrder="0"/>
      <border diagonalUp="0" diagonalDown="0">
        <left style="thin">
          <color rgb="FF857363"/>
        </left>
        <right/>
        <top/>
        <bottom/>
        <vertical/>
        <horizontal/>
      </border>
    </dxf>
    <dxf>
      <font>
        <b val="0"/>
        <i val="0"/>
        <strike val="0"/>
        <condense val="0"/>
        <extend val="0"/>
        <outline val="0"/>
        <shadow val="0"/>
        <u val="none"/>
        <vertAlign val="baseline"/>
        <sz val="8"/>
        <color rgb="FF000000"/>
        <name val="Noto Sans"/>
        <scheme val="major"/>
      </font>
      <numFmt numFmtId="3" formatCode="#,##0"/>
      <alignment horizontal="right" vertical="bottom" textRotation="0" wrapText="0" indent="0" justifyLastLine="0" shrinkToFit="0" readingOrder="0"/>
      <border diagonalUp="0" diagonalDown="0">
        <left/>
        <right style="thin">
          <color theme="8"/>
        </right>
        <top/>
        <bottom/>
        <vertical/>
        <horizontal/>
      </border>
    </dxf>
    <dxf>
      <font>
        <b val="0"/>
        <i val="0"/>
        <strike val="0"/>
        <condense val="0"/>
        <extend val="0"/>
        <outline val="0"/>
        <shadow val="0"/>
        <u val="none"/>
        <vertAlign val="baseline"/>
        <sz val="8"/>
        <color rgb="FF000000"/>
        <name val="Noto Sans"/>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scheme val="major"/>
      </font>
      <numFmt numFmtId="3" formatCode="#,##0"/>
      <alignment horizontal="right" vertical="bottom" textRotation="0" wrapText="0" indent="0" justifyLastLine="0" shrinkToFit="0" readingOrder="0"/>
      <border diagonalUp="0" diagonalDown="0">
        <left style="thin">
          <color rgb="FF857363"/>
        </left>
        <right/>
        <top/>
        <bottom/>
        <vertical/>
        <horizontal/>
      </border>
    </dxf>
    <dxf>
      <font>
        <b val="0"/>
        <i val="0"/>
        <strike val="0"/>
        <condense val="0"/>
        <extend val="0"/>
        <outline val="0"/>
        <shadow val="0"/>
        <u val="none"/>
        <vertAlign val="baseline"/>
        <sz val="8"/>
        <color rgb="FF000000"/>
        <name val="Noto Sans"/>
        <scheme val="major"/>
      </font>
      <numFmt numFmtId="3" formatCode="#,##0"/>
      <alignment horizontal="right" vertical="bottom" textRotation="0" wrapText="0" indent="0" justifyLastLine="0" shrinkToFit="0" readingOrder="0"/>
      <border diagonalUp="0" diagonalDown="0">
        <left/>
        <right style="thin">
          <color theme="8"/>
        </right>
        <top/>
        <bottom/>
        <vertical/>
        <horizontal/>
      </border>
    </dxf>
    <dxf>
      <font>
        <b val="0"/>
        <i val="0"/>
        <strike val="0"/>
        <condense val="0"/>
        <extend val="0"/>
        <outline val="0"/>
        <shadow val="0"/>
        <u val="none"/>
        <vertAlign val="baseline"/>
        <sz val="8"/>
        <color rgb="FF000000"/>
        <name val="Noto Sans"/>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scheme val="major"/>
      </font>
      <numFmt numFmtId="3" formatCode="#,##0"/>
      <alignment horizontal="right" vertical="bottom" textRotation="0" wrapText="0" indent="0" justifyLastLine="0" shrinkToFit="0" readingOrder="0"/>
      <border diagonalUp="0" diagonalDown="0">
        <left style="thin">
          <color rgb="FF857363"/>
        </left>
        <right/>
        <top/>
        <bottom/>
        <vertical/>
        <horizontal/>
      </border>
    </dxf>
    <dxf>
      <font>
        <b val="0"/>
        <i val="0"/>
        <strike val="0"/>
        <condense val="0"/>
        <extend val="0"/>
        <outline val="0"/>
        <shadow val="0"/>
        <u val="none"/>
        <vertAlign val="baseline"/>
        <sz val="8"/>
        <color rgb="FF000000"/>
        <name val="Noto Sans"/>
        <scheme val="major"/>
      </font>
      <numFmt numFmtId="3" formatCode="#,##0"/>
      <alignment horizontal="right" vertical="bottom" textRotation="0" wrapText="0" indent="0" justifyLastLine="0" shrinkToFit="0" readingOrder="0"/>
      <border diagonalUp="0" diagonalDown="0">
        <left/>
        <right style="thin">
          <color theme="8"/>
        </right>
        <top/>
        <bottom/>
        <vertical/>
        <horizontal/>
      </border>
    </dxf>
    <dxf>
      <font>
        <b val="0"/>
        <i val="0"/>
        <strike val="0"/>
        <condense val="0"/>
        <extend val="0"/>
        <outline val="0"/>
        <shadow val="0"/>
        <u val="none"/>
        <vertAlign val="baseline"/>
        <sz val="8"/>
        <color rgb="FF000000"/>
        <name val="Noto Sans"/>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scheme val="major"/>
      </font>
      <numFmt numFmtId="3" formatCode="#,##0"/>
      <alignment horizontal="right" vertical="bottom" textRotation="0" wrapText="0" indent="0" justifyLastLine="0" shrinkToFit="0" readingOrder="0"/>
      <border diagonalUp="0" diagonalDown="0">
        <left style="thin">
          <color rgb="FF857363"/>
        </left>
        <right/>
        <top/>
        <bottom/>
        <vertical/>
        <horizontal/>
      </border>
    </dxf>
    <dxf>
      <font>
        <b val="0"/>
        <i val="0"/>
        <strike val="0"/>
        <condense val="0"/>
        <extend val="0"/>
        <outline val="0"/>
        <shadow val="0"/>
        <u val="none"/>
        <vertAlign val="baseline"/>
        <sz val="8"/>
        <color rgb="FF000000"/>
        <name val="Noto Sans"/>
        <scheme val="major"/>
      </font>
      <numFmt numFmtId="3" formatCode="#,##0"/>
      <alignment horizontal="right" vertical="bottom" textRotation="0" wrapText="0" indent="0" justifyLastLine="0" shrinkToFit="0" readingOrder="0"/>
      <border diagonalUp="0" diagonalDown="0">
        <left/>
        <right style="thin">
          <color theme="8"/>
        </right>
        <top/>
        <bottom/>
        <vertical/>
        <horizontal/>
      </border>
    </dxf>
    <dxf>
      <font>
        <b val="0"/>
        <i val="0"/>
        <strike val="0"/>
        <condense val="0"/>
        <extend val="0"/>
        <outline val="0"/>
        <shadow val="0"/>
        <u val="none"/>
        <vertAlign val="baseline"/>
        <sz val="8"/>
        <color rgb="FF000000"/>
        <name val="Noto Sans"/>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scheme val="major"/>
      </font>
      <numFmt numFmtId="3" formatCode="#,##0"/>
      <alignment horizontal="right" vertical="bottom" textRotation="0" wrapText="0" indent="0" justifyLastLine="0" shrinkToFit="0" readingOrder="0"/>
      <border diagonalUp="0" diagonalDown="0">
        <left style="thin">
          <color rgb="FF857363"/>
        </left>
        <right/>
        <top/>
        <bottom/>
        <vertical/>
        <horizontal/>
      </border>
    </dxf>
    <dxf>
      <font>
        <b val="0"/>
        <i val="0"/>
        <strike val="0"/>
        <condense val="0"/>
        <extend val="0"/>
        <outline val="0"/>
        <shadow val="0"/>
        <u val="none"/>
        <vertAlign val="baseline"/>
        <sz val="8"/>
        <color rgb="FF000000"/>
        <name val="Noto Sans"/>
        <scheme val="major"/>
      </font>
      <numFmt numFmtId="3" formatCode="#,##0"/>
      <alignment horizontal="right" vertical="bottom" textRotation="0" wrapText="0" indent="0" justifyLastLine="0" shrinkToFit="0" readingOrder="0"/>
      <border diagonalUp="0" diagonalDown="0">
        <left/>
        <right style="thin">
          <color theme="8"/>
        </right>
        <top/>
        <bottom/>
        <vertical/>
        <horizontal/>
      </border>
    </dxf>
    <dxf>
      <font>
        <b val="0"/>
        <i val="0"/>
        <strike val="0"/>
        <condense val="0"/>
        <extend val="0"/>
        <outline val="0"/>
        <shadow val="0"/>
        <u val="none"/>
        <vertAlign val="baseline"/>
        <sz val="8"/>
        <color rgb="FF000000"/>
        <name val="Noto Sans"/>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scheme val="minor"/>
      </font>
      <alignment horizontal="left" vertical="center" textRotation="0" wrapText="1" indent="0" justifyLastLine="0" shrinkToFit="0" readingOrder="0"/>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rgb="FF000000"/>
        <name val="Noto Sans"/>
        <scheme val="major"/>
      </font>
      <alignment horizontal="right" vertical="bottom" textRotation="0" wrapText="0" indent="0" justifyLastLine="0" shrinkToFit="0" readingOrder="0"/>
    </dxf>
    <dxf>
      <font>
        <b/>
        <i val="0"/>
        <strike val="0"/>
        <condense val="0"/>
        <extend val="0"/>
        <outline val="0"/>
        <shadow val="0"/>
        <u val="none"/>
        <vertAlign val="baseline"/>
        <sz val="9"/>
        <color theme="1"/>
        <name val="Noto Sans"/>
        <scheme val="minor"/>
      </font>
      <numFmt numFmtId="0" formatCode="General"/>
      <fill>
        <patternFill patternType="solid">
          <fgColor indexed="64"/>
          <bgColor theme="8"/>
        </patternFill>
      </fill>
      <alignment horizontal="general" vertical="bottom" textRotation="0" wrapText="1" indent="0" justifyLastLine="0" shrinkToFit="0" readingOrder="0"/>
    </dxf>
    <dxf>
      <font>
        <b val="0"/>
        <i val="0"/>
        <strike val="0"/>
        <condense val="0"/>
        <extend val="0"/>
        <outline val="0"/>
        <shadow val="0"/>
        <u val="none"/>
        <vertAlign val="baseline"/>
        <sz val="8"/>
        <color rgb="FF000000"/>
        <name val="Noto Sans"/>
        <scheme val="major"/>
      </font>
      <numFmt numFmtId="3" formatCode="#,##0"/>
      <alignment horizontal="left" vertical="bottom" textRotation="0" wrapText="0" indent="0" justifyLastLine="0" shrinkToFit="0" readingOrder="0"/>
    </dxf>
    <dxf>
      <font>
        <b val="0"/>
        <i val="0"/>
        <strike val="0"/>
        <condense val="0"/>
        <extend val="0"/>
        <outline val="0"/>
        <shadow val="0"/>
        <u val="none"/>
        <vertAlign val="baseline"/>
        <sz val="8"/>
        <color rgb="FF000000"/>
        <name val="Noto Sans"/>
        <scheme val="major"/>
      </font>
      <numFmt numFmtId="3" formatCode="#,##0"/>
      <alignment horizontal="left" vertical="bottom" textRotation="0" wrapText="0" indent="0" justifyLastLine="0" shrinkToFit="0" readingOrder="0"/>
    </dxf>
    <dxf>
      <font>
        <b val="0"/>
        <i val="0"/>
        <strike val="0"/>
        <condense val="0"/>
        <extend val="0"/>
        <outline val="0"/>
        <shadow val="0"/>
        <u val="none"/>
        <vertAlign val="baseline"/>
        <sz val="8"/>
        <color rgb="FF000000"/>
        <name val="Noto Sans"/>
        <scheme val="major"/>
      </font>
      <numFmt numFmtId="3" formatCode="#,##0"/>
      <alignment horizontal="left" vertical="bottom" textRotation="0" wrapText="0" indent="0" justifyLastLine="0" shrinkToFit="0" readingOrder="0"/>
    </dxf>
    <dxf>
      <font>
        <b val="0"/>
        <i val="0"/>
        <strike val="0"/>
        <condense val="0"/>
        <extend val="0"/>
        <outline val="0"/>
        <shadow val="0"/>
        <u val="none"/>
        <vertAlign val="baseline"/>
        <sz val="8"/>
        <color rgb="FF000000"/>
        <name val="Noto Sans"/>
        <scheme val="major"/>
      </font>
      <numFmt numFmtId="3" formatCode="#,##0"/>
      <alignment horizontal="left" vertical="bottom" textRotation="0" wrapText="0" indent="0" justifyLastLine="0" shrinkToFit="0" readingOrder="0"/>
    </dxf>
    <dxf>
      <font>
        <b val="0"/>
        <i val="0"/>
        <strike val="0"/>
        <condense val="0"/>
        <extend val="0"/>
        <outline val="0"/>
        <shadow val="0"/>
        <u val="none"/>
        <vertAlign val="baseline"/>
        <sz val="8"/>
        <color rgb="FF000000"/>
        <name val="Noto Sans"/>
        <scheme val="major"/>
      </font>
      <numFmt numFmtId="3" formatCode="#,##0"/>
      <alignment horizontal="left" vertical="bottom" textRotation="0" wrapText="0" indent="0" justifyLastLine="0" shrinkToFit="0" readingOrder="0"/>
    </dxf>
    <dxf>
      <font>
        <b val="0"/>
        <i val="0"/>
        <strike val="0"/>
        <condense val="0"/>
        <extend val="0"/>
        <outline val="0"/>
        <shadow val="0"/>
        <u val="none"/>
        <vertAlign val="baseline"/>
        <sz val="8"/>
        <color rgb="FF000000"/>
        <name val="Noto Sans"/>
        <scheme val="major"/>
      </font>
      <numFmt numFmtId="3" formatCode="#,##0"/>
      <alignment horizontal="left" vertical="bottom" textRotation="0" wrapText="0" indent="0" justifyLastLine="0" shrinkToFit="0" readingOrder="0"/>
    </dxf>
    <dxf>
      <font>
        <b val="0"/>
        <i val="0"/>
        <strike val="0"/>
        <condense val="0"/>
        <extend val="0"/>
        <outline val="0"/>
        <shadow val="0"/>
        <u val="none"/>
        <vertAlign val="baseline"/>
        <sz val="8"/>
        <color rgb="FF000000"/>
        <name val="Noto Sans"/>
        <scheme val="major"/>
      </font>
      <numFmt numFmtId="3" formatCode="#,##0"/>
      <alignment horizontal="left" vertical="bottom" textRotation="0" wrapText="0" indent="0" justifyLastLine="0" shrinkToFit="0" readingOrder="0"/>
    </dxf>
    <dxf>
      <font>
        <b val="0"/>
        <i val="0"/>
        <strike val="0"/>
        <condense val="0"/>
        <extend val="0"/>
        <outline val="0"/>
        <shadow val="0"/>
        <u val="none"/>
        <vertAlign val="baseline"/>
        <sz val="8"/>
        <color rgb="FF000000"/>
        <name val="Noto Sans"/>
        <scheme val="major"/>
      </font>
      <numFmt numFmtId="3" formatCode="#,##0"/>
      <alignment horizontal="left" vertical="bottom" textRotation="0" wrapText="0" indent="0" justifyLastLine="0" shrinkToFit="0" readingOrder="0"/>
    </dxf>
    <dxf>
      <font>
        <b val="0"/>
        <i val="0"/>
        <strike val="0"/>
        <condense val="0"/>
        <extend val="0"/>
        <outline val="0"/>
        <shadow val="0"/>
        <u val="none"/>
        <vertAlign val="baseline"/>
        <sz val="8"/>
        <color rgb="FF000000"/>
        <name val="Noto Sans"/>
        <scheme val="major"/>
      </font>
      <numFmt numFmtId="3" formatCode="#,##0"/>
      <alignment horizontal="left" vertical="bottom" textRotation="0" wrapText="0" indent="0" justifyLastLine="0" shrinkToFit="0" readingOrder="0"/>
    </dxf>
    <dxf>
      <font>
        <b val="0"/>
        <i val="0"/>
        <strike val="0"/>
        <condense val="0"/>
        <extend val="0"/>
        <outline val="0"/>
        <shadow val="0"/>
        <u val="none"/>
        <vertAlign val="baseline"/>
        <sz val="8"/>
        <color rgb="FF000000"/>
        <name val="Noto Sans"/>
        <scheme val="major"/>
      </font>
      <numFmt numFmtId="3" formatCode="#,##0"/>
      <alignment horizontal="left" vertical="bottom" textRotation="0" wrapText="0" indent="0" justifyLastLine="0" shrinkToFit="0" readingOrder="0"/>
    </dxf>
    <dxf>
      <font>
        <b val="0"/>
        <i val="0"/>
        <strike val="0"/>
        <condense val="0"/>
        <extend val="0"/>
        <outline val="0"/>
        <shadow val="0"/>
        <u val="none"/>
        <vertAlign val="baseline"/>
        <sz val="8"/>
        <color rgb="FF000000"/>
        <name val="Noto Sans"/>
        <scheme val="major"/>
      </font>
      <numFmt numFmtId="3" formatCode="#,##0"/>
      <alignment horizontal="left" vertical="bottom" textRotation="0" wrapText="0" indent="0" justifyLastLine="0" shrinkToFit="0" readingOrder="0"/>
    </dxf>
    <dxf>
      <font>
        <b val="0"/>
        <i val="0"/>
        <strike val="0"/>
        <condense val="0"/>
        <extend val="0"/>
        <outline val="0"/>
        <shadow val="0"/>
        <u val="none"/>
        <vertAlign val="baseline"/>
        <sz val="8"/>
        <color rgb="FF000000"/>
        <name val="Noto Sans"/>
        <scheme val="major"/>
      </font>
      <numFmt numFmtId="3" formatCode="#,##0"/>
      <alignment horizontal="left" vertical="bottom" textRotation="0" wrapText="0" indent="0" justifyLastLine="0" shrinkToFit="0" readingOrder="0"/>
    </dxf>
    <dxf>
      <font>
        <b val="0"/>
        <i val="0"/>
        <strike val="0"/>
        <condense val="0"/>
        <extend val="0"/>
        <outline val="0"/>
        <shadow val="0"/>
        <u val="none"/>
        <vertAlign val="baseline"/>
        <sz val="8"/>
        <color rgb="FF000000"/>
        <name val="Noto Sans"/>
        <scheme val="major"/>
      </font>
      <numFmt numFmtId="3" formatCode="#,##0"/>
      <alignment horizontal="left" vertical="bottom" textRotation="0" wrapText="0" indent="0" justifyLastLine="0" shrinkToFit="0" readingOrder="0"/>
    </dxf>
    <dxf>
      <font>
        <b val="0"/>
        <i val="0"/>
        <strike val="0"/>
        <condense val="0"/>
        <extend val="0"/>
        <outline val="0"/>
        <shadow val="0"/>
        <u val="none"/>
        <vertAlign val="baseline"/>
        <sz val="8"/>
        <color rgb="FF000000"/>
        <name val="Noto Sans"/>
        <scheme val="major"/>
      </font>
      <numFmt numFmtId="3" formatCode="#,##0"/>
      <alignment horizontal="left" vertical="bottom" textRotation="0" wrapText="0" indent="0" justifyLastLine="0" shrinkToFit="0" readingOrder="0"/>
    </dxf>
    <dxf>
      <font>
        <b val="0"/>
        <i val="0"/>
        <strike val="0"/>
        <condense val="0"/>
        <extend val="0"/>
        <outline val="0"/>
        <shadow val="0"/>
        <u val="none"/>
        <vertAlign val="baseline"/>
        <sz val="8"/>
        <color rgb="FF000000"/>
        <name val="Noto Sans"/>
        <scheme val="major"/>
      </font>
      <numFmt numFmtId="3" formatCode="#,##0"/>
      <alignment horizontal="lef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alignment horizontal="left" vertical="center" textRotation="0" wrapText="1" indent="0" justifyLastLine="0" shrinkToFit="0" readingOrder="0"/>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rgb="FF000000"/>
        <name val="Noto Sans"/>
        <scheme val="major"/>
      </font>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scheme val="major"/>
      </font>
      <numFmt numFmtId="165"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scheme val="major"/>
      </font>
      <numFmt numFmtId="165"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scheme val="major"/>
      </font>
      <numFmt numFmtId="165" formatCode="#,##0.0"/>
      <alignment horizontal="right" vertical="bottom" textRotation="0" wrapText="0" indent="0" justifyLastLine="0" shrinkToFit="0" readingOrder="0"/>
      <border diagonalUp="0" diagonalDown="0">
        <left/>
        <right style="thin">
          <color rgb="FF857363"/>
        </right>
        <top/>
        <bottom/>
        <vertical/>
        <horizontal/>
      </border>
    </dxf>
    <dxf>
      <font>
        <b val="0"/>
        <i val="0"/>
        <strike val="0"/>
        <condense val="0"/>
        <extend val="0"/>
        <outline val="0"/>
        <shadow val="0"/>
        <u val="none"/>
        <vertAlign val="baseline"/>
        <sz val="8"/>
        <color rgb="FF000000"/>
        <name val="Noto Sans"/>
        <scheme val="major"/>
      </font>
      <numFmt numFmtId="165" formatCode="#,##0.0"/>
      <alignment horizontal="right" vertical="bottom" textRotation="0" wrapText="0" indent="0" justifyLastLine="0" shrinkToFit="0" readingOrder="0"/>
      <border diagonalUp="0" diagonalDown="0">
        <left style="thin">
          <color rgb="FF857363"/>
        </left>
        <right/>
        <top/>
        <bottom/>
        <vertical/>
        <horizontal/>
      </border>
    </dxf>
    <dxf>
      <font>
        <b val="0"/>
        <i val="0"/>
        <strike val="0"/>
        <condense val="0"/>
        <extend val="0"/>
        <outline val="0"/>
        <shadow val="0"/>
        <u val="none"/>
        <vertAlign val="baseline"/>
        <sz val="8"/>
        <color rgb="FF000000"/>
        <name val="Noto Sans"/>
        <scheme val="major"/>
      </font>
      <numFmt numFmtId="165"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scheme val="major"/>
      </font>
      <numFmt numFmtId="165"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scheme val="major"/>
      </font>
      <numFmt numFmtId="165" formatCode="#,##0.0"/>
      <alignment horizontal="right" vertical="bottom" textRotation="0" wrapText="0" indent="0" justifyLastLine="0" shrinkToFit="0" readingOrder="0"/>
      <border diagonalUp="0" diagonalDown="0">
        <left/>
        <right style="thin">
          <color rgb="FF857363"/>
        </right>
        <top/>
        <bottom/>
        <vertical/>
        <horizontal/>
      </border>
    </dxf>
    <dxf>
      <font>
        <b val="0"/>
        <i val="0"/>
        <strike val="0"/>
        <condense val="0"/>
        <extend val="0"/>
        <outline val="0"/>
        <shadow val="0"/>
        <u val="none"/>
        <vertAlign val="baseline"/>
        <sz val="8"/>
        <color rgb="FF000000"/>
        <name val="Noto Sans"/>
        <scheme val="major"/>
      </font>
      <numFmt numFmtId="165" formatCode="#,##0.0"/>
      <alignment horizontal="right" vertical="bottom" textRotation="0" wrapText="0" indent="0" justifyLastLine="0" shrinkToFit="0" readingOrder="0"/>
      <border diagonalUp="0" diagonalDown="0">
        <left style="thin">
          <color rgb="FF857363"/>
        </left>
        <right/>
        <top/>
        <bottom/>
        <vertical/>
        <horizontal/>
      </border>
    </dxf>
    <dxf>
      <font>
        <b val="0"/>
        <i val="0"/>
        <strike val="0"/>
        <condense val="0"/>
        <extend val="0"/>
        <outline val="0"/>
        <shadow val="0"/>
        <u val="none"/>
        <vertAlign val="baseline"/>
        <sz val="8"/>
        <color rgb="FF000000"/>
        <name val="Noto Sans"/>
        <scheme val="major"/>
      </font>
      <numFmt numFmtId="165" formatCode="#,##0.0"/>
      <alignment horizontal="right" vertical="bottom" textRotation="0" wrapText="0" indent="0" justifyLastLine="0" shrinkToFit="0" readingOrder="0"/>
      <border diagonalUp="0" diagonalDown="0">
        <left/>
        <right style="thin">
          <color rgb="FF857363"/>
        </right>
        <top/>
        <bottom/>
        <vertical/>
        <horizontal/>
      </border>
    </dxf>
    <dxf>
      <font>
        <b val="0"/>
        <i val="0"/>
        <strike val="0"/>
        <condense val="0"/>
        <extend val="0"/>
        <outline val="0"/>
        <shadow val="0"/>
        <u val="none"/>
        <vertAlign val="baseline"/>
        <sz val="8"/>
        <color rgb="FF000000"/>
        <name val="Noto Sans"/>
        <scheme val="major"/>
      </font>
      <numFmt numFmtId="165" formatCode="#,##0.0"/>
      <alignment horizontal="right" vertical="bottom" textRotation="0" wrapText="0" indent="0" justifyLastLine="0" shrinkToFit="0" readingOrder="0"/>
      <border diagonalUp="0" diagonalDown="0">
        <left style="thin">
          <color rgb="FF857363"/>
        </left>
        <right/>
        <top/>
        <bottom/>
        <vertical/>
        <horizontal/>
      </border>
    </dxf>
    <dxf>
      <font>
        <b val="0"/>
        <i val="0"/>
        <strike val="0"/>
        <condense val="0"/>
        <extend val="0"/>
        <outline val="0"/>
        <shadow val="0"/>
        <u val="none"/>
        <vertAlign val="baseline"/>
        <sz val="8"/>
        <color rgb="FF000000"/>
        <name val="Noto Sans"/>
        <scheme val="major"/>
      </font>
      <numFmt numFmtId="165" formatCode="#,##0.0"/>
      <alignment horizontal="right" vertical="bottom" textRotation="0" wrapText="0" indent="0" justifyLastLine="0" shrinkToFit="0" readingOrder="0"/>
      <border diagonalUp="0" diagonalDown="0">
        <left/>
        <right style="thin">
          <color rgb="FF857363"/>
        </right>
        <top/>
        <bottom/>
        <vertical/>
        <horizontal/>
      </border>
    </dxf>
    <dxf>
      <font>
        <b val="0"/>
        <i val="0"/>
        <strike val="0"/>
        <condense val="0"/>
        <extend val="0"/>
        <outline val="0"/>
        <shadow val="0"/>
        <u val="none"/>
        <vertAlign val="baseline"/>
        <sz val="8"/>
        <color rgb="FF000000"/>
        <name val="Noto Sans"/>
        <scheme val="major"/>
      </font>
      <numFmt numFmtId="165" formatCode="#,##0.0"/>
      <alignment horizontal="right" vertical="bottom" textRotation="0" wrapText="0" indent="0" justifyLastLine="0" shrinkToFit="0" readingOrder="0"/>
      <border diagonalUp="0" diagonalDown="0">
        <left style="thin">
          <color rgb="FF857363"/>
        </left>
        <right/>
        <top/>
        <bottom/>
        <vertical/>
        <horizontal/>
      </border>
    </dxf>
    <dxf>
      <font>
        <b val="0"/>
        <i val="0"/>
        <strike val="0"/>
        <condense val="0"/>
        <extend val="0"/>
        <outline val="0"/>
        <shadow val="0"/>
        <u val="none"/>
        <vertAlign val="baseline"/>
        <sz val="8"/>
        <color rgb="FF000000"/>
        <name val="Noto Sans"/>
        <scheme val="major"/>
      </font>
      <numFmt numFmtId="165" formatCode="#,##0.0"/>
      <alignment horizontal="right" vertical="bottom" textRotation="0" wrapText="0" indent="0" justifyLastLine="0" shrinkToFit="0" readingOrder="0"/>
      <border diagonalUp="0" diagonalDown="0">
        <left/>
        <right style="thin">
          <color rgb="FF857363"/>
        </right>
        <top/>
        <bottom/>
        <vertical/>
        <horizontal/>
      </border>
    </dxf>
    <dxf>
      <font>
        <b val="0"/>
        <i val="0"/>
        <strike val="0"/>
        <condense val="0"/>
        <extend val="0"/>
        <outline val="0"/>
        <shadow val="0"/>
        <u val="none"/>
        <vertAlign val="baseline"/>
        <sz val="8"/>
        <color rgb="FF000000"/>
        <name val="Noto Sans"/>
        <scheme val="major"/>
      </font>
      <numFmt numFmtId="165" formatCode="#,##0.0"/>
      <alignment horizontal="right" vertical="bottom" textRotation="0" wrapText="0" indent="0" justifyLastLine="0" shrinkToFit="0" readingOrder="0"/>
      <border diagonalUp="0" diagonalDown="0">
        <left style="thin">
          <color rgb="FF857363"/>
        </left>
        <right/>
        <top/>
        <bottom/>
        <vertical/>
        <horizontal/>
      </border>
    </dxf>
    <dxf>
      <font>
        <b val="0"/>
        <i val="0"/>
        <strike val="0"/>
        <condense val="0"/>
        <extend val="0"/>
        <outline val="0"/>
        <shadow val="0"/>
        <u val="none"/>
        <vertAlign val="baseline"/>
        <sz val="8"/>
        <color rgb="FF000000"/>
        <name val="Noto Sans"/>
        <scheme val="major"/>
      </font>
      <numFmt numFmtId="165" formatCode="#,##0.0"/>
      <alignment horizontal="right" vertical="bottom" textRotation="0" wrapText="0" indent="0" justifyLastLine="0" shrinkToFit="0" readingOrder="0"/>
      <border diagonalUp="0" diagonalDown="0">
        <left/>
        <right style="thin">
          <color rgb="FF857363"/>
        </right>
        <top/>
        <bottom/>
        <vertical/>
        <horizontal/>
      </border>
    </dxf>
    <dxf>
      <font>
        <b val="0"/>
        <i val="0"/>
        <strike val="0"/>
        <condense val="0"/>
        <extend val="0"/>
        <outline val="0"/>
        <shadow val="0"/>
        <u val="none"/>
        <vertAlign val="baseline"/>
        <sz val="8"/>
        <color rgb="FF000000"/>
        <name val="Noto Sans"/>
        <scheme val="major"/>
      </font>
      <numFmt numFmtId="165" formatCode="#,##0.0"/>
      <alignment horizontal="right" vertical="bottom" textRotation="0" wrapText="0" indent="0" justifyLastLine="0" shrinkToFit="0" readingOrder="0"/>
      <border diagonalUp="0" diagonalDown="0">
        <left style="thin">
          <color rgb="FF857363"/>
        </left>
        <right/>
        <top/>
        <bottom/>
        <vertical/>
        <horizontal/>
      </border>
    </dxf>
    <dxf>
      <font>
        <b val="0"/>
        <i val="0"/>
        <strike val="0"/>
        <condense val="0"/>
        <extend val="0"/>
        <outline val="0"/>
        <shadow val="0"/>
        <u val="none"/>
        <vertAlign val="baseline"/>
        <sz val="8"/>
        <color rgb="FF000000"/>
        <name val="Noto Sans"/>
        <scheme val="major"/>
      </font>
      <numFmt numFmtId="165"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scheme val="major"/>
      </font>
      <numFmt numFmtId="165"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scheme val="major"/>
      </font>
      <numFmt numFmtId="165" formatCode="#,##0.0"/>
      <alignment horizontal="right" vertical="bottom" textRotation="0" wrapText="0" indent="0" justifyLastLine="0" shrinkToFit="0" readingOrder="0"/>
      <border diagonalUp="0" diagonalDown="0">
        <left/>
        <right style="thin">
          <color rgb="FF857363"/>
        </right>
        <top/>
        <bottom/>
        <vertical/>
        <horizontal/>
      </border>
    </dxf>
    <dxf>
      <font>
        <b val="0"/>
        <i val="0"/>
        <strike val="0"/>
        <condense val="0"/>
        <extend val="0"/>
        <outline val="0"/>
        <shadow val="0"/>
        <u val="none"/>
        <vertAlign val="baseline"/>
        <sz val="8"/>
        <color rgb="FF000000"/>
        <name val="Noto Sans"/>
        <scheme val="major"/>
      </font>
      <numFmt numFmtId="165"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scheme val="minor"/>
      </font>
      <alignment horizontal="left" vertical="center" textRotation="0" wrapText="1" indent="0" justifyLastLine="0" shrinkToFit="0" readingOrder="0"/>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rgb="FF000000"/>
        <name val="Noto Sans"/>
        <scheme val="major"/>
      </font>
      <numFmt numFmtId="165"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scheme val="major"/>
      </font>
      <numFmt numFmtId="165"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scheme val="major"/>
      </font>
      <numFmt numFmtId="165" formatCode="#,##0.0"/>
      <alignment horizontal="right" vertical="bottom" textRotation="0" wrapText="0" indent="0" justifyLastLine="0" shrinkToFit="0" readingOrder="0"/>
      <border diagonalUp="0" diagonalDown="0">
        <left/>
        <right style="thin">
          <color rgb="FF857363"/>
        </right>
        <top/>
        <bottom/>
        <vertical/>
        <horizontal/>
      </border>
    </dxf>
    <dxf>
      <font>
        <b val="0"/>
        <i val="0"/>
        <strike val="0"/>
        <condense val="0"/>
        <extend val="0"/>
        <outline val="0"/>
        <shadow val="0"/>
        <u val="none"/>
        <vertAlign val="baseline"/>
        <sz val="8"/>
        <color rgb="FF000000"/>
        <name val="Noto Sans"/>
        <scheme val="major"/>
      </font>
      <numFmt numFmtId="165" formatCode="#,##0.0"/>
      <alignment horizontal="right" vertical="bottom" textRotation="0" wrapText="0" indent="0" justifyLastLine="0" shrinkToFit="0" readingOrder="0"/>
      <border diagonalUp="0" diagonalDown="0">
        <left style="thin">
          <color rgb="FF857363"/>
        </left>
        <right/>
        <top/>
        <bottom/>
        <vertical/>
        <horizontal/>
      </border>
    </dxf>
    <dxf>
      <font>
        <b val="0"/>
        <i val="0"/>
        <strike val="0"/>
        <condense val="0"/>
        <extend val="0"/>
        <outline val="0"/>
        <shadow val="0"/>
        <u val="none"/>
        <vertAlign val="baseline"/>
        <sz val="8"/>
        <color rgb="FF000000"/>
        <name val="Noto Sans"/>
        <scheme val="major"/>
      </font>
      <numFmt numFmtId="165" formatCode="#,##0.0"/>
      <alignment horizontal="right" vertical="bottom" textRotation="0" wrapText="0" indent="0" justifyLastLine="0" shrinkToFit="0" readingOrder="0"/>
      <border diagonalUp="0" diagonalDown="0">
        <left/>
        <right style="thin">
          <color rgb="FF857363"/>
        </right>
        <top/>
        <bottom/>
        <vertical/>
        <horizontal/>
      </border>
    </dxf>
    <dxf>
      <font>
        <b val="0"/>
        <i val="0"/>
        <strike val="0"/>
        <condense val="0"/>
        <extend val="0"/>
        <outline val="0"/>
        <shadow val="0"/>
        <u val="none"/>
        <vertAlign val="baseline"/>
        <sz val="8"/>
        <color rgb="FF000000"/>
        <name val="Noto Sans"/>
        <scheme val="major"/>
      </font>
      <numFmt numFmtId="165"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scheme val="minor"/>
      </font>
      <alignment horizontal="left" vertical="center" textRotation="0" wrapText="1" indent="0" justifyLastLine="0" shrinkToFit="0" readingOrder="0"/>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rgb="FF000000"/>
        <name val="Noto Sans"/>
        <scheme val="major"/>
      </font>
      <numFmt numFmtId="165"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scheme val="major"/>
      </font>
      <numFmt numFmtId="165"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scheme val="major"/>
      </font>
      <numFmt numFmtId="165" formatCode="#,##0.0"/>
      <alignment horizontal="right" vertical="bottom" textRotation="0" wrapText="0" indent="0" justifyLastLine="0" shrinkToFit="0" readingOrder="0"/>
      <border diagonalUp="0" diagonalDown="0">
        <left/>
        <right style="thin">
          <color rgb="FF857363"/>
        </right>
        <top/>
        <bottom/>
        <vertical/>
        <horizontal/>
      </border>
    </dxf>
    <dxf>
      <font>
        <b val="0"/>
        <i val="0"/>
        <strike val="0"/>
        <condense val="0"/>
        <extend val="0"/>
        <outline val="0"/>
        <shadow val="0"/>
        <u val="none"/>
        <vertAlign val="baseline"/>
        <sz val="8"/>
        <color rgb="FF000000"/>
        <name val="Noto Sans"/>
        <scheme val="major"/>
      </font>
      <numFmt numFmtId="165" formatCode="#,##0.0"/>
      <alignment horizontal="right" vertical="bottom" textRotation="0" wrapText="0" indent="0" justifyLastLine="0" shrinkToFit="0" readingOrder="0"/>
      <border diagonalUp="0" diagonalDown="0">
        <left style="thin">
          <color rgb="FF857363"/>
        </left>
        <right/>
        <top/>
        <bottom/>
        <vertical/>
        <horizontal/>
      </border>
    </dxf>
    <dxf>
      <font>
        <b val="0"/>
        <i val="0"/>
        <strike val="0"/>
        <condense val="0"/>
        <extend val="0"/>
        <outline val="0"/>
        <shadow val="0"/>
        <u val="none"/>
        <vertAlign val="baseline"/>
        <sz val="8"/>
        <color rgb="FF000000"/>
        <name val="Noto Sans"/>
        <scheme val="major"/>
      </font>
      <numFmt numFmtId="165" formatCode="#,##0.0"/>
      <alignment horizontal="right" vertical="bottom" textRotation="0" wrapText="0" indent="0" justifyLastLine="0" shrinkToFit="0" readingOrder="0"/>
      <border diagonalUp="0" diagonalDown="0">
        <left/>
        <right style="thin">
          <color rgb="FF857363"/>
        </right>
        <top/>
        <bottom/>
        <vertical/>
        <horizontal/>
      </border>
    </dxf>
    <dxf>
      <font>
        <b val="0"/>
        <i val="0"/>
        <strike val="0"/>
        <condense val="0"/>
        <extend val="0"/>
        <outline val="0"/>
        <shadow val="0"/>
        <u val="none"/>
        <vertAlign val="baseline"/>
        <sz val="8"/>
        <color rgb="FF000000"/>
        <name val="Noto Sans"/>
        <scheme val="major"/>
      </font>
      <numFmt numFmtId="165"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alignment horizontal="left" vertical="center" textRotation="0" wrapText="1" indent="0" justifyLastLine="0" shrinkToFit="0" readingOrder="0"/>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Noto Sans"/>
        <scheme val="minor"/>
      </font>
      <numFmt numFmtId="166" formatCode="0.0"/>
    </dxf>
    <dxf>
      <font>
        <b val="0"/>
        <i val="0"/>
        <strike val="0"/>
        <condense val="0"/>
        <extend val="0"/>
        <outline val="0"/>
        <shadow val="0"/>
        <u val="none"/>
        <vertAlign val="baseline"/>
        <sz val="8"/>
        <color theme="1"/>
        <name val="Noto Sans"/>
        <scheme val="minor"/>
      </font>
      <numFmt numFmtId="166" formatCode="0.0"/>
    </dxf>
    <dxf>
      <font>
        <b val="0"/>
        <i val="0"/>
        <strike val="0"/>
        <condense val="0"/>
        <extend val="0"/>
        <outline val="0"/>
        <shadow val="0"/>
        <u val="none"/>
        <vertAlign val="baseline"/>
        <sz val="8"/>
        <color theme="1"/>
        <name val="Noto Sans"/>
        <scheme val="minor"/>
      </font>
      <numFmt numFmtId="166" formatCode="0.0"/>
      <border diagonalUp="0" diagonalDown="0">
        <left style="thin">
          <color rgb="FF857363"/>
        </left>
        <right/>
        <top/>
        <bottom/>
        <vertical/>
        <horizontal/>
      </border>
    </dxf>
    <dxf>
      <font>
        <b val="0"/>
        <i val="0"/>
        <strike val="0"/>
        <condense val="0"/>
        <extend val="0"/>
        <outline val="0"/>
        <shadow val="0"/>
        <u val="none"/>
        <vertAlign val="baseline"/>
        <sz val="8"/>
        <color theme="1"/>
        <name val="Noto Sans"/>
        <scheme val="minor"/>
      </font>
      <numFmt numFmtId="166" formatCode="0.0"/>
      <border diagonalUp="0" diagonalDown="0">
        <left/>
        <right style="thin">
          <color indexed="64"/>
        </right>
        <vertical/>
      </border>
    </dxf>
    <dxf>
      <font>
        <b val="0"/>
        <i val="0"/>
        <strike val="0"/>
        <condense val="0"/>
        <extend val="0"/>
        <outline val="0"/>
        <shadow val="0"/>
        <u val="none"/>
        <vertAlign val="baseline"/>
        <sz val="8"/>
        <color theme="1"/>
        <name val="Noto Sans"/>
        <scheme val="minor"/>
      </font>
      <numFmt numFmtId="166" formatCode="0.0"/>
    </dxf>
    <dxf>
      <font>
        <b val="0"/>
        <i val="0"/>
        <strike val="0"/>
        <condense val="0"/>
        <extend val="0"/>
        <outline val="0"/>
        <shadow val="0"/>
        <u val="none"/>
        <vertAlign val="baseline"/>
        <sz val="8"/>
        <color theme="1"/>
        <name val="Noto Sans"/>
        <scheme val="minor"/>
      </font>
      <numFmt numFmtId="166" formatCode="0.0"/>
      <border diagonalUp="0" diagonalDown="0">
        <left style="thin">
          <color indexed="64"/>
        </left>
        <right/>
        <top/>
        <bottom/>
        <vertical/>
        <horizontal/>
      </border>
    </dxf>
    <dxf>
      <font>
        <b val="0"/>
        <i val="0"/>
        <strike val="0"/>
        <condense val="0"/>
        <extend val="0"/>
        <outline val="0"/>
        <shadow val="0"/>
        <u val="none"/>
        <vertAlign val="baseline"/>
        <sz val="8"/>
        <color theme="1"/>
        <name val="Noto Sans"/>
        <scheme val="minor"/>
      </font>
      <numFmt numFmtId="166" formatCode="0.0"/>
      <border diagonalUp="0" diagonalDown="0">
        <left/>
        <right style="thin">
          <color indexed="64"/>
        </right>
        <vertical/>
      </border>
    </dxf>
    <dxf>
      <font>
        <b val="0"/>
        <i val="0"/>
        <strike val="0"/>
        <condense val="0"/>
        <extend val="0"/>
        <outline val="0"/>
        <shadow val="0"/>
        <u val="none"/>
        <vertAlign val="baseline"/>
        <sz val="8"/>
        <color theme="1"/>
        <name val="Noto Sans"/>
        <scheme val="minor"/>
      </font>
      <numFmt numFmtId="166" formatCode="0.0"/>
    </dxf>
    <dxf>
      <font>
        <b val="0"/>
        <i val="0"/>
        <strike val="0"/>
        <condense val="0"/>
        <extend val="0"/>
        <outline val="0"/>
        <shadow val="0"/>
        <u val="none"/>
        <vertAlign val="baseline"/>
        <sz val="8"/>
        <color theme="1"/>
        <name val="Noto Sans"/>
        <scheme val="minor"/>
      </font>
      <numFmt numFmtId="166" formatCode="0.0"/>
    </dxf>
    <dxf>
      <font>
        <b val="0"/>
        <i val="0"/>
        <strike val="0"/>
        <condense val="0"/>
        <extend val="0"/>
        <outline val="0"/>
        <shadow val="0"/>
        <u val="none"/>
        <vertAlign val="baseline"/>
        <sz val="8"/>
        <color rgb="FF000000"/>
        <name val="Noto Sans"/>
        <scheme val="minor"/>
      </font>
      <alignment horizontal="left" vertical="center" textRotation="0" wrapText="1" indent="0" justifyLastLine="0" shrinkToFit="0" readingOrder="0"/>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Noto Sans"/>
        <scheme val="minor"/>
      </font>
    </dxf>
    <dxf>
      <border outline="0">
        <bottom style="thin">
          <color indexed="64"/>
        </bottom>
      </border>
    </dxf>
    <dxf>
      <font>
        <b/>
        <i val="0"/>
        <strike val="0"/>
        <condense val="0"/>
        <extend val="0"/>
        <outline val="0"/>
        <shadow val="0"/>
        <u val="none"/>
        <vertAlign val="baseline"/>
        <sz val="9"/>
        <color theme="1"/>
        <name val="Noto Sans"/>
        <scheme val="minor"/>
      </font>
      <numFmt numFmtId="0" formatCode="General"/>
      <fill>
        <patternFill patternType="solid">
          <fgColor indexed="64"/>
          <bgColor theme="8"/>
        </patternFill>
      </fill>
      <alignment horizontal="left" vertical="top" textRotation="0" wrapText="1" indent="0" justifyLastLine="0" shrinkToFit="0" readingOrder="0"/>
    </dxf>
    <dxf>
      <font>
        <b val="0"/>
        <i val="0"/>
        <strike val="0"/>
        <condense val="0"/>
        <extend val="0"/>
        <outline val="0"/>
        <shadow val="0"/>
        <u val="none"/>
        <vertAlign val="baseline"/>
        <sz val="8"/>
        <color rgb="FF000000"/>
        <name val="Noto Sans"/>
        <scheme val="major"/>
      </font>
      <numFmt numFmtId="165"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scheme val="major"/>
      </font>
      <numFmt numFmtId="165"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scheme val="major"/>
      </font>
      <numFmt numFmtId="165"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scheme val="major"/>
      </font>
      <numFmt numFmtId="165" formatCode="#,##0.0"/>
      <alignment horizontal="right" vertical="bottom" textRotation="0" wrapText="0" indent="0" justifyLastLine="0" shrinkToFit="0" readingOrder="0"/>
      <border diagonalUp="0" diagonalDown="0">
        <left/>
        <right style="thin">
          <color rgb="FF857363"/>
        </right>
        <top/>
        <bottom/>
        <horizontal/>
      </border>
    </dxf>
    <dxf>
      <font>
        <b val="0"/>
        <i val="0"/>
        <strike val="0"/>
        <condense val="0"/>
        <extend val="0"/>
        <outline val="0"/>
        <shadow val="0"/>
        <u val="none"/>
        <vertAlign val="baseline"/>
        <sz val="8"/>
        <color rgb="FF000000"/>
        <name val="Noto Sans"/>
        <scheme val="major"/>
      </font>
      <numFmt numFmtId="165"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scheme val="major"/>
      </font>
      <numFmt numFmtId="165" formatCode="#,##0.0"/>
      <alignment horizontal="right" vertical="bottom" textRotation="0" wrapText="0" indent="0" justifyLastLine="0" shrinkToFit="0" readingOrder="0"/>
      <border diagonalUp="0" diagonalDown="0">
        <left style="thin">
          <color rgb="FF857363"/>
        </left>
        <right/>
        <top/>
        <bottom/>
        <horizontal/>
      </border>
    </dxf>
    <dxf>
      <font>
        <b val="0"/>
        <i val="0"/>
        <strike val="0"/>
        <condense val="0"/>
        <extend val="0"/>
        <outline val="0"/>
        <shadow val="0"/>
        <u val="none"/>
        <vertAlign val="baseline"/>
        <sz val="8"/>
        <color rgb="FF000000"/>
        <name val="Noto Sans"/>
        <scheme val="major"/>
      </font>
      <numFmt numFmtId="165" formatCode="#,##0.0"/>
      <alignment horizontal="right" vertical="bottom" textRotation="0" wrapText="0" indent="0" justifyLastLine="0" shrinkToFit="0" readingOrder="0"/>
      <border diagonalUp="0" diagonalDown="0">
        <left/>
        <right style="thin">
          <color rgb="FF857363"/>
        </right>
        <top/>
        <bottom/>
        <horizontal/>
      </border>
    </dxf>
    <dxf>
      <font>
        <b val="0"/>
        <i val="0"/>
        <strike val="0"/>
        <condense val="0"/>
        <extend val="0"/>
        <outline val="0"/>
        <shadow val="0"/>
        <u val="none"/>
        <vertAlign val="baseline"/>
        <sz val="8"/>
        <color rgb="FF000000"/>
        <name val="Noto Sans"/>
        <scheme val="major"/>
      </font>
      <numFmt numFmtId="165"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scheme val="major"/>
      </font>
      <numFmt numFmtId="165"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scheme val="minor"/>
      </font>
      <alignment horizontal="left" vertical="center" textRotation="0" wrapText="1" indent="0" justifyLastLine="0" shrinkToFit="0" readingOrder="0"/>
    </dxf>
    <dxf>
      <border diagonalUp="0" diagonalDown="0">
        <left style="thin">
          <color indexed="64"/>
        </left>
        <right style="thin">
          <color indexed="64"/>
        </right>
        <top style="thin">
          <color indexed="64"/>
        </top>
        <bottom style="thin">
          <color indexed="64"/>
        </bottom>
      </border>
    </dxf>
    <dxf>
      <alignment horizontal="left" vertical="top" textRotation="0" wrapText="1" indent="0" justifyLastLine="0" shrinkToFit="0" readingOrder="0"/>
    </dxf>
    <dxf>
      <font>
        <b val="0"/>
        <i val="0"/>
        <strike val="0"/>
        <condense val="0"/>
        <extend val="0"/>
        <outline val="0"/>
        <shadow val="0"/>
        <u val="none"/>
        <vertAlign val="baseline"/>
        <sz val="8"/>
        <color rgb="FF000000"/>
        <name val="Noto Sans"/>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scheme val="major"/>
      </font>
      <numFmt numFmtId="3" formatCode="#,##0"/>
      <alignment horizontal="right" vertical="bottom" textRotation="0" wrapText="0" indent="0" justifyLastLine="0" shrinkToFit="0" readingOrder="0"/>
      <border diagonalUp="0" diagonalDown="0">
        <left/>
        <right style="thin">
          <color rgb="FF857363"/>
        </right>
        <top/>
        <bottom/>
        <vertical/>
        <horizontal/>
      </border>
    </dxf>
    <dxf>
      <font>
        <b val="0"/>
        <i val="0"/>
        <strike val="0"/>
        <condense val="0"/>
        <extend val="0"/>
        <outline val="0"/>
        <shadow val="0"/>
        <u val="none"/>
        <vertAlign val="baseline"/>
        <sz val="8"/>
        <color rgb="FF000000"/>
        <name val="Noto Sans"/>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scheme val="major"/>
      </font>
      <numFmt numFmtId="3" formatCode="#,##0"/>
      <alignment horizontal="right" vertical="bottom" textRotation="0" wrapText="0" indent="0" justifyLastLine="0" shrinkToFit="0" readingOrder="0"/>
      <border diagonalUp="0" diagonalDown="0">
        <left style="thin">
          <color rgb="FF857363"/>
        </left>
        <right/>
        <top/>
        <bottom/>
        <vertical/>
        <horizontal/>
      </border>
    </dxf>
    <dxf>
      <font>
        <b val="0"/>
        <i val="0"/>
        <strike val="0"/>
        <condense val="0"/>
        <extend val="0"/>
        <outline val="0"/>
        <shadow val="0"/>
        <u val="none"/>
        <vertAlign val="baseline"/>
        <sz val="8"/>
        <color rgb="FF000000"/>
        <name val="Noto Sans"/>
        <scheme val="major"/>
      </font>
      <numFmt numFmtId="3" formatCode="#,##0"/>
      <alignment horizontal="right" vertical="bottom" textRotation="0" wrapText="0" indent="0" justifyLastLine="0" shrinkToFit="0" readingOrder="0"/>
      <border diagonalUp="0" diagonalDown="0">
        <left/>
        <right style="thin">
          <color rgb="FF857363"/>
        </right>
        <top/>
        <bottom/>
        <vertical/>
        <horizontal/>
      </border>
    </dxf>
    <dxf>
      <font>
        <b val="0"/>
        <i val="0"/>
        <strike val="0"/>
        <condense val="0"/>
        <extend val="0"/>
        <outline val="0"/>
        <shadow val="0"/>
        <u val="none"/>
        <vertAlign val="baseline"/>
        <sz val="8"/>
        <color rgb="FF000000"/>
        <name val="Noto Sans"/>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scheme val="minor"/>
      </font>
      <alignment horizontal="left" vertical="center" textRotation="0" wrapText="1" indent="0" justifyLastLine="0" shrinkToFit="0" readingOrder="0"/>
    </dxf>
    <dxf>
      <border diagonalUp="0" diagonalDown="0">
        <left style="thin">
          <color indexed="64"/>
        </left>
        <right style="thin">
          <color indexed="64"/>
        </right>
        <top style="thin">
          <color indexed="64"/>
        </top>
        <bottom style="thin">
          <color indexed="64"/>
        </bottom>
      </border>
    </dxf>
    <dxf>
      <alignment horizontal="left" vertical="top" textRotation="0" wrapText="1" indent="0" justifyLastLine="0" shrinkToFit="0" readingOrder="0"/>
    </dxf>
    <dxf>
      <font>
        <b val="0"/>
        <i val="0"/>
        <strike val="0"/>
        <condense val="0"/>
        <extend val="0"/>
        <outline val="0"/>
        <shadow val="0"/>
        <u val="none"/>
        <vertAlign val="baseline"/>
        <sz val="8"/>
        <color theme="1"/>
        <name val="Noto Sans"/>
        <scheme val="minor"/>
      </font>
      <numFmt numFmtId="166" formatCode="0.0"/>
      <border diagonalUp="0" diagonalDown="0" outline="0">
        <left/>
        <right style="thin">
          <color indexed="64"/>
        </right>
        <top/>
        <bottom/>
      </border>
    </dxf>
    <dxf>
      <font>
        <b val="0"/>
        <i val="0"/>
        <strike val="0"/>
        <condense val="0"/>
        <extend val="0"/>
        <outline val="0"/>
        <shadow val="0"/>
        <u val="none"/>
        <vertAlign val="baseline"/>
        <sz val="8"/>
        <color theme="1"/>
        <name val="Noto Sans"/>
        <scheme val="minor"/>
      </font>
      <numFmt numFmtId="166" formatCode="0.0"/>
    </dxf>
    <dxf>
      <font>
        <b val="0"/>
        <i val="0"/>
        <strike val="0"/>
        <condense val="0"/>
        <extend val="0"/>
        <outline val="0"/>
        <shadow val="0"/>
        <u val="none"/>
        <vertAlign val="baseline"/>
        <sz val="8"/>
        <color theme="1"/>
        <name val="Noto Sans"/>
        <scheme val="minor"/>
      </font>
      <numFmt numFmtId="166" formatCode="0.0"/>
      <border diagonalUp="0" diagonalDown="0" outline="0">
        <left style="thin">
          <color indexed="64"/>
        </left>
        <right/>
        <top/>
        <bottom/>
      </border>
    </dxf>
    <dxf>
      <font>
        <b val="0"/>
        <i val="0"/>
        <strike val="0"/>
        <condense val="0"/>
        <extend val="0"/>
        <outline val="0"/>
        <shadow val="0"/>
        <u val="none"/>
        <vertAlign val="baseline"/>
        <sz val="8"/>
        <color theme="1"/>
        <name val="Noto Sans"/>
        <scheme val="minor"/>
      </font>
      <numFmt numFmtId="166" formatCode="0.0"/>
      <border diagonalUp="0" diagonalDown="0" outline="0">
        <left/>
        <right style="thin">
          <color indexed="64"/>
        </right>
        <top/>
        <bottom/>
      </border>
    </dxf>
    <dxf>
      <font>
        <b val="0"/>
        <i val="0"/>
        <strike val="0"/>
        <condense val="0"/>
        <extend val="0"/>
        <outline val="0"/>
        <shadow val="0"/>
        <u val="none"/>
        <vertAlign val="baseline"/>
        <sz val="8"/>
        <color theme="1"/>
        <name val="Noto Sans"/>
        <scheme val="minor"/>
      </font>
      <numFmt numFmtId="166" formatCode="0.0"/>
    </dxf>
    <dxf>
      <font>
        <b val="0"/>
        <i val="0"/>
        <strike val="0"/>
        <condense val="0"/>
        <extend val="0"/>
        <outline val="0"/>
        <shadow val="0"/>
        <u val="none"/>
        <vertAlign val="baseline"/>
        <sz val="8"/>
        <color theme="1"/>
        <name val="Noto Sans"/>
        <scheme val="minor"/>
      </font>
      <numFmt numFmtId="166" formatCode="0.0"/>
      <border diagonalUp="0" diagonalDown="0" outline="0">
        <left style="thin">
          <color indexed="64"/>
        </left>
        <right/>
        <top/>
        <bottom/>
      </border>
    </dxf>
    <dxf>
      <font>
        <b val="0"/>
        <i val="0"/>
        <strike val="0"/>
        <condense val="0"/>
        <extend val="0"/>
        <outline val="0"/>
        <shadow val="0"/>
        <u val="none"/>
        <vertAlign val="baseline"/>
        <sz val="8"/>
        <color theme="1"/>
        <name val="Noto Sans"/>
        <scheme val="minor"/>
      </font>
      <numFmt numFmtId="166" formatCode="0.0"/>
      <border diagonalUp="0" diagonalDown="0" outline="0">
        <left/>
        <right style="thin">
          <color indexed="64"/>
        </right>
        <top/>
        <bottom/>
      </border>
    </dxf>
    <dxf>
      <font>
        <b val="0"/>
        <i val="0"/>
        <strike val="0"/>
        <condense val="0"/>
        <extend val="0"/>
        <outline val="0"/>
        <shadow val="0"/>
        <u val="none"/>
        <vertAlign val="baseline"/>
        <sz val="8"/>
        <color theme="1"/>
        <name val="Noto Sans"/>
        <scheme val="minor"/>
      </font>
      <numFmt numFmtId="166" formatCode="0.0"/>
    </dxf>
    <dxf>
      <font>
        <b val="0"/>
        <i val="0"/>
        <strike val="0"/>
        <condense val="0"/>
        <extend val="0"/>
        <outline val="0"/>
        <shadow val="0"/>
        <u val="none"/>
        <vertAlign val="baseline"/>
        <sz val="8"/>
        <color theme="1"/>
        <name val="Noto Sans"/>
        <scheme val="minor"/>
      </font>
      <numFmt numFmtId="166" formatCode="0.0"/>
      <border diagonalUp="0" diagonalDown="0" outline="0">
        <left style="thin">
          <color indexed="64"/>
        </left>
        <right/>
        <top/>
        <bottom/>
      </border>
    </dxf>
    <dxf>
      <font>
        <b val="0"/>
        <i val="0"/>
        <strike val="0"/>
        <condense val="0"/>
        <extend val="0"/>
        <outline val="0"/>
        <shadow val="0"/>
        <u val="none"/>
        <vertAlign val="baseline"/>
        <sz val="8"/>
        <color theme="1"/>
        <name val="Noto Sans"/>
        <scheme val="minor"/>
      </font>
      <numFmt numFmtId="166" formatCode="0.0"/>
      <border diagonalUp="0" diagonalDown="0" outline="0">
        <left/>
        <right style="thin">
          <color indexed="64"/>
        </right>
        <top/>
        <bottom/>
      </border>
    </dxf>
    <dxf>
      <font>
        <b val="0"/>
        <i val="0"/>
        <strike val="0"/>
        <condense val="0"/>
        <extend val="0"/>
        <outline val="0"/>
        <shadow val="0"/>
        <u val="none"/>
        <vertAlign val="baseline"/>
        <sz val="8"/>
        <color theme="1"/>
        <name val="Noto Sans"/>
        <scheme val="minor"/>
      </font>
      <numFmt numFmtId="166" formatCode="0.0"/>
    </dxf>
    <dxf>
      <font>
        <b val="0"/>
        <i val="0"/>
        <strike val="0"/>
        <condense val="0"/>
        <extend val="0"/>
        <outline val="0"/>
        <shadow val="0"/>
        <u val="none"/>
        <vertAlign val="baseline"/>
        <sz val="8"/>
        <color theme="1"/>
        <name val="Noto Sans"/>
        <scheme val="minor"/>
      </font>
      <numFmt numFmtId="166" formatCode="0.0"/>
      <border diagonalUp="0" diagonalDown="0" outline="0">
        <left style="thin">
          <color indexed="64"/>
        </left>
        <right/>
        <top/>
        <bottom/>
      </border>
    </dxf>
    <dxf>
      <font>
        <b val="0"/>
        <i val="0"/>
        <strike val="0"/>
        <condense val="0"/>
        <extend val="0"/>
        <outline val="0"/>
        <shadow val="0"/>
        <u val="none"/>
        <vertAlign val="baseline"/>
        <sz val="8"/>
        <color theme="1"/>
        <name val="Noto Sans"/>
        <scheme val="minor"/>
      </font>
      <numFmt numFmtId="166" formatCode="0.0"/>
      <border diagonalUp="0" diagonalDown="0" outline="0">
        <left/>
        <right style="thin">
          <color indexed="64"/>
        </right>
        <top/>
        <bottom/>
      </border>
    </dxf>
    <dxf>
      <font>
        <b val="0"/>
        <i val="0"/>
        <strike val="0"/>
        <condense val="0"/>
        <extend val="0"/>
        <outline val="0"/>
        <shadow val="0"/>
        <u val="none"/>
        <vertAlign val="baseline"/>
        <sz val="8"/>
        <color theme="1"/>
        <name val="Noto Sans"/>
        <scheme val="minor"/>
      </font>
      <numFmt numFmtId="166" formatCode="0.0"/>
    </dxf>
    <dxf>
      <font>
        <b val="0"/>
        <i val="0"/>
        <strike val="0"/>
        <condense val="0"/>
        <extend val="0"/>
        <outline val="0"/>
        <shadow val="0"/>
        <u val="none"/>
        <vertAlign val="baseline"/>
        <sz val="8"/>
        <color theme="1"/>
        <name val="Noto Sans"/>
        <scheme val="minor"/>
      </font>
      <numFmt numFmtId="166" formatCode="0.0"/>
      <border diagonalUp="0" diagonalDown="0" outline="0">
        <left style="thin">
          <color indexed="64"/>
        </left>
        <right/>
        <top/>
        <bottom/>
      </border>
    </dxf>
    <dxf>
      <font>
        <b val="0"/>
        <i val="0"/>
        <strike val="0"/>
        <condense val="0"/>
        <extend val="0"/>
        <outline val="0"/>
        <shadow val="0"/>
        <u val="none"/>
        <vertAlign val="baseline"/>
        <sz val="8"/>
        <color theme="1"/>
        <name val="Noto Sans"/>
        <scheme val="minor"/>
      </font>
      <numFmt numFmtId="166" formatCode="0.0"/>
      <border diagonalUp="0" diagonalDown="0" outline="0">
        <left/>
        <right style="thin">
          <color indexed="64"/>
        </right>
        <top/>
        <bottom/>
      </border>
    </dxf>
    <dxf>
      <font>
        <b val="0"/>
        <i val="0"/>
        <strike val="0"/>
        <condense val="0"/>
        <extend val="0"/>
        <outline val="0"/>
        <shadow val="0"/>
        <u val="none"/>
        <vertAlign val="baseline"/>
        <sz val="8"/>
        <color theme="1"/>
        <name val="Noto Sans"/>
        <scheme val="minor"/>
      </font>
      <numFmt numFmtId="166" formatCode="0.0"/>
    </dxf>
    <dxf>
      <font>
        <b val="0"/>
        <i val="0"/>
        <strike val="0"/>
        <condense val="0"/>
        <extend val="0"/>
        <outline val="0"/>
        <shadow val="0"/>
        <u val="none"/>
        <vertAlign val="baseline"/>
        <sz val="8"/>
        <color theme="1"/>
        <name val="Noto Sans"/>
        <scheme val="minor"/>
      </font>
      <numFmt numFmtId="166" formatCode="0.0"/>
      <border diagonalUp="0" diagonalDown="0" outline="0">
        <left style="thin">
          <color indexed="64"/>
        </left>
        <right/>
        <top/>
        <bottom/>
      </border>
    </dxf>
    <dxf>
      <font>
        <b val="0"/>
        <i val="0"/>
        <strike val="0"/>
        <condense val="0"/>
        <extend val="0"/>
        <outline val="0"/>
        <shadow val="0"/>
        <u val="none"/>
        <vertAlign val="baseline"/>
        <sz val="8"/>
        <color theme="1"/>
        <name val="Noto Sans"/>
        <scheme val="minor"/>
      </font>
      <numFmt numFmtId="166" formatCode="0.0"/>
      <border diagonalUp="0" diagonalDown="0" outline="0">
        <left/>
        <right style="thin">
          <color indexed="64"/>
        </right>
        <top/>
        <bottom/>
      </border>
    </dxf>
    <dxf>
      <font>
        <b val="0"/>
        <i val="0"/>
        <strike val="0"/>
        <condense val="0"/>
        <extend val="0"/>
        <outline val="0"/>
        <shadow val="0"/>
        <u val="none"/>
        <vertAlign val="baseline"/>
        <sz val="8"/>
        <color theme="1"/>
        <name val="Noto Sans"/>
        <scheme val="minor"/>
      </font>
      <numFmt numFmtId="166" formatCode="0.0"/>
    </dxf>
    <dxf>
      <font>
        <b val="0"/>
        <i val="0"/>
        <strike val="0"/>
        <condense val="0"/>
        <extend val="0"/>
        <outline val="0"/>
        <shadow val="0"/>
        <u val="none"/>
        <vertAlign val="baseline"/>
        <sz val="8"/>
        <color theme="1"/>
        <name val="Noto Sans"/>
        <scheme val="minor"/>
      </font>
      <numFmt numFmtId="166" formatCode="0.0"/>
      <border diagonalUp="0" diagonalDown="0" outline="0">
        <left style="thin">
          <color indexed="64"/>
        </left>
        <right/>
        <top/>
        <bottom/>
      </border>
    </dxf>
    <dxf>
      <font>
        <b val="0"/>
        <i val="0"/>
        <strike val="0"/>
        <condense val="0"/>
        <extend val="0"/>
        <outline val="0"/>
        <shadow val="0"/>
        <u val="none"/>
        <vertAlign val="baseline"/>
        <sz val="8"/>
        <color theme="1"/>
        <name val="Noto Sans"/>
        <scheme val="minor"/>
      </font>
      <numFmt numFmtId="166" formatCode="0.0"/>
      <border diagonalUp="0" diagonalDown="0" outline="0">
        <left/>
        <right style="thin">
          <color indexed="64"/>
        </right>
        <top/>
        <bottom/>
      </border>
    </dxf>
    <dxf>
      <font>
        <b val="0"/>
        <i val="0"/>
        <strike val="0"/>
        <condense val="0"/>
        <extend val="0"/>
        <outline val="0"/>
        <shadow val="0"/>
        <u val="none"/>
        <vertAlign val="baseline"/>
        <sz val="8"/>
        <color theme="1"/>
        <name val="Noto Sans"/>
        <scheme val="minor"/>
      </font>
      <numFmt numFmtId="166" formatCode="0.0"/>
    </dxf>
    <dxf>
      <font>
        <b val="0"/>
        <i val="0"/>
        <strike val="0"/>
        <condense val="0"/>
        <extend val="0"/>
        <outline val="0"/>
        <shadow val="0"/>
        <u val="none"/>
        <vertAlign val="baseline"/>
        <sz val="8"/>
        <color theme="1"/>
        <name val="Noto Sans"/>
        <scheme val="minor"/>
      </font>
      <numFmt numFmtId="166" formatCode="0.0"/>
      <border diagonalUp="0" diagonalDown="0" outline="0">
        <left style="thin">
          <color indexed="64"/>
        </left>
        <right/>
        <top/>
        <bottom/>
      </border>
    </dxf>
    <dxf>
      <font>
        <b val="0"/>
        <i val="0"/>
        <strike val="0"/>
        <condense val="0"/>
        <extend val="0"/>
        <outline val="0"/>
        <shadow val="0"/>
        <u val="none"/>
        <vertAlign val="baseline"/>
        <sz val="8"/>
        <color theme="1"/>
        <name val="Noto Sans"/>
        <scheme val="minor"/>
      </font>
      <numFmt numFmtId="166" formatCode="0.0"/>
      <border diagonalUp="0" diagonalDown="0" outline="0">
        <left/>
        <right style="thin">
          <color indexed="64"/>
        </right>
        <top/>
        <bottom/>
      </border>
    </dxf>
    <dxf>
      <font>
        <b val="0"/>
        <i val="0"/>
        <strike val="0"/>
        <condense val="0"/>
        <extend val="0"/>
        <outline val="0"/>
        <shadow val="0"/>
        <u val="none"/>
        <vertAlign val="baseline"/>
        <sz val="8"/>
        <color theme="1"/>
        <name val="Noto Sans"/>
        <scheme val="minor"/>
      </font>
      <numFmt numFmtId="166" formatCode="0.0"/>
    </dxf>
    <dxf>
      <font>
        <b val="0"/>
        <i val="0"/>
        <strike val="0"/>
        <condense val="0"/>
        <extend val="0"/>
        <outline val="0"/>
        <shadow val="0"/>
        <u val="none"/>
        <vertAlign val="baseline"/>
        <sz val="8"/>
        <color theme="1"/>
        <name val="Noto Sans"/>
        <scheme val="minor"/>
      </font>
      <numFmt numFmtId="166" formatCode="0.0"/>
      <border diagonalUp="0" diagonalDown="0" outline="0">
        <left style="thin">
          <color indexed="64"/>
        </left>
        <right/>
        <top/>
        <bottom/>
      </border>
    </dxf>
    <dxf>
      <font>
        <b val="0"/>
        <i val="0"/>
        <strike val="0"/>
        <condense val="0"/>
        <extend val="0"/>
        <outline val="0"/>
        <shadow val="0"/>
        <u val="none"/>
        <vertAlign val="baseline"/>
        <sz val="8"/>
        <color theme="1"/>
        <name val="Noto Sans"/>
        <scheme val="minor"/>
      </font>
      <numFmt numFmtId="166" formatCode="0.0"/>
      <border diagonalUp="0" diagonalDown="0" outline="0">
        <left/>
        <right style="thin">
          <color indexed="64"/>
        </right>
        <top/>
        <bottom/>
      </border>
    </dxf>
    <dxf>
      <font>
        <b val="0"/>
        <i val="0"/>
        <strike val="0"/>
        <condense val="0"/>
        <extend val="0"/>
        <outline val="0"/>
        <shadow val="0"/>
        <u val="none"/>
        <vertAlign val="baseline"/>
        <sz val="8"/>
        <color theme="1"/>
        <name val="Noto Sans"/>
        <scheme val="minor"/>
      </font>
      <numFmt numFmtId="166" formatCode="0.0"/>
    </dxf>
    <dxf>
      <font>
        <b val="0"/>
        <i val="0"/>
        <strike val="0"/>
        <condense val="0"/>
        <extend val="0"/>
        <outline val="0"/>
        <shadow val="0"/>
        <u val="none"/>
        <vertAlign val="baseline"/>
        <sz val="8"/>
        <color theme="1"/>
        <name val="Noto Sans"/>
        <scheme val="minor"/>
      </font>
      <numFmt numFmtId="166" formatCode="0.0"/>
      <border diagonalUp="0" diagonalDown="0" outline="0">
        <left style="thin">
          <color indexed="64"/>
        </left>
        <right/>
        <top/>
        <bottom/>
      </border>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numFmt numFmtId="166" formatCode="0.0"/>
      <border diagonalUp="0" diagonalDown="0" outline="0">
        <left/>
        <right style="thin">
          <color indexed="64"/>
        </right>
        <top/>
        <bottom/>
      </border>
    </dxf>
    <dxf>
      <font>
        <b val="0"/>
        <i val="0"/>
        <strike val="0"/>
        <condense val="0"/>
        <extend val="0"/>
        <outline val="0"/>
        <shadow val="0"/>
        <u val="none"/>
        <vertAlign val="baseline"/>
        <sz val="8"/>
        <color theme="1"/>
        <name val="Noto Sans"/>
        <scheme val="minor"/>
      </font>
      <numFmt numFmtId="166" formatCode="0.0"/>
    </dxf>
    <dxf>
      <font>
        <b val="0"/>
        <i val="0"/>
        <strike val="0"/>
        <condense val="0"/>
        <extend val="0"/>
        <outline val="0"/>
        <shadow val="0"/>
        <u val="none"/>
        <vertAlign val="baseline"/>
        <sz val="8"/>
        <color theme="1"/>
        <name val="Noto Sans"/>
        <scheme val="minor"/>
      </font>
      <numFmt numFmtId="166" formatCode="0.0"/>
      <border diagonalUp="0" diagonalDown="0" outline="0">
        <left style="thin">
          <color indexed="64"/>
        </left>
        <right/>
        <top/>
        <bottom/>
      </border>
    </dxf>
    <dxf>
      <font>
        <b val="0"/>
        <i val="0"/>
        <strike val="0"/>
        <condense val="0"/>
        <extend val="0"/>
        <outline val="0"/>
        <shadow val="0"/>
        <u val="none"/>
        <vertAlign val="baseline"/>
        <sz val="8"/>
        <color theme="1"/>
        <name val="Noto Sans"/>
        <scheme val="minor"/>
      </font>
      <numFmt numFmtId="166" formatCode="0.0"/>
      <border diagonalUp="0" diagonalDown="0" outline="0">
        <left/>
        <right style="thin">
          <color indexed="64"/>
        </right>
        <top/>
        <bottom/>
      </border>
    </dxf>
    <dxf>
      <font>
        <b val="0"/>
        <i val="0"/>
        <strike val="0"/>
        <condense val="0"/>
        <extend val="0"/>
        <outline val="0"/>
        <shadow val="0"/>
        <u val="none"/>
        <vertAlign val="baseline"/>
        <sz val="8"/>
        <color theme="1"/>
        <name val="Noto Sans"/>
        <scheme val="minor"/>
      </font>
      <numFmt numFmtId="166" formatCode="0.0"/>
    </dxf>
    <dxf>
      <font>
        <b val="0"/>
        <i val="0"/>
        <strike val="0"/>
        <condense val="0"/>
        <extend val="0"/>
        <outline val="0"/>
        <shadow val="0"/>
        <u val="none"/>
        <vertAlign val="baseline"/>
        <sz val="8"/>
        <color theme="1"/>
        <name val="Noto Sans"/>
        <scheme val="minor"/>
      </font>
      <numFmt numFmtId="166" formatCode="0.0"/>
      <border diagonalUp="0" diagonalDown="0" outline="0">
        <left style="thin">
          <color indexed="64"/>
        </left>
        <right/>
        <top/>
        <bottom/>
      </border>
    </dxf>
    <dxf>
      <font>
        <b val="0"/>
        <i val="0"/>
        <strike val="0"/>
        <condense val="0"/>
        <extend val="0"/>
        <outline val="0"/>
        <shadow val="0"/>
        <u val="none"/>
        <vertAlign val="baseline"/>
        <sz val="8"/>
        <color theme="1"/>
        <name val="Noto Sans"/>
        <scheme val="minor"/>
      </font>
      <numFmt numFmtId="166" formatCode="0.0"/>
      <border diagonalUp="0" diagonalDown="0" outline="0">
        <left/>
        <right style="thin">
          <color indexed="64"/>
        </right>
        <top/>
        <bottom/>
      </border>
    </dxf>
    <dxf>
      <font>
        <b val="0"/>
        <i val="0"/>
        <strike val="0"/>
        <condense val="0"/>
        <extend val="0"/>
        <outline val="0"/>
        <shadow val="0"/>
        <u val="none"/>
        <vertAlign val="baseline"/>
        <sz val="8"/>
        <color theme="1"/>
        <name val="Noto Sans"/>
        <scheme val="minor"/>
      </font>
      <numFmt numFmtId="166" formatCode="0.0"/>
    </dxf>
    <dxf>
      <font>
        <b val="0"/>
        <i val="0"/>
        <strike val="0"/>
        <condense val="0"/>
        <extend val="0"/>
        <outline val="0"/>
        <shadow val="0"/>
        <u val="none"/>
        <vertAlign val="baseline"/>
        <sz val="8"/>
        <color theme="1"/>
        <name val="Noto Sans"/>
        <scheme val="minor"/>
      </font>
      <numFmt numFmtId="166" formatCode="0.0"/>
      <border diagonalUp="0" diagonalDown="0" outline="0">
        <left style="thin">
          <color indexed="64"/>
        </left>
        <right/>
        <top/>
        <bottom/>
      </border>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border diagonalUp="0" diagonalDown="0">
        <left/>
        <right style="thin">
          <color indexed="64"/>
        </right>
        <top/>
        <bottom/>
        <vertical/>
        <horizontal/>
      </border>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border diagonalUp="0" diagonalDown="0">
        <left style="thin">
          <color indexed="64"/>
        </left>
        <right/>
        <top/>
        <bottom/>
        <vertical/>
        <horizontal/>
      </border>
    </dxf>
    <dxf>
      <font>
        <b val="0"/>
        <i val="0"/>
        <strike val="0"/>
        <condense val="0"/>
        <extend val="0"/>
        <outline val="0"/>
        <shadow val="0"/>
        <u val="none"/>
        <vertAlign val="baseline"/>
        <sz val="8"/>
        <color theme="1"/>
        <name val="Noto Sans"/>
        <scheme val="minor"/>
      </font>
      <border diagonalUp="0" diagonalDown="0">
        <left/>
        <right style="thin">
          <color indexed="64"/>
        </right>
        <top/>
        <bottom/>
        <vertical/>
        <horizontal/>
      </border>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border diagonalUp="0" diagonalDown="0">
        <left style="thin">
          <color indexed="64"/>
        </left>
        <right/>
        <top/>
        <bottom/>
        <vertical/>
        <horizontal/>
      </border>
    </dxf>
    <dxf>
      <font>
        <b val="0"/>
        <i val="0"/>
        <strike val="0"/>
        <condense val="0"/>
        <extend val="0"/>
        <outline val="0"/>
        <shadow val="0"/>
        <u val="none"/>
        <vertAlign val="baseline"/>
        <sz val="8"/>
        <color theme="1"/>
        <name val="Noto Sans"/>
        <scheme val="minor"/>
      </font>
      <border diagonalUp="0" diagonalDown="0">
        <left/>
        <right style="thin">
          <color indexed="64"/>
        </right>
        <top/>
        <bottom/>
        <vertical/>
        <horizontal/>
      </border>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border diagonalUp="0" diagonalDown="0">
        <left style="thin">
          <color indexed="64"/>
        </left>
        <right/>
        <top/>
        <bottom/>
        <vertical/>
        <horizontal/>
      </border>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border diagonalUp="0" diagonalDown="0">
        <left/>
        <right style="thin">
          <color indexed="64"/>
        </right>
        <top/>
        <bottom/>
        <vertical/>
        <horizontal/>
      </border>
    </dxf>
    <dxf>
      <font>
        <b val="0"/>
        <i val="0"/>
        <strike val="0"/>
        <condense val="0"/>
        <extend val="0"/>
        <outline val="0"/>
        <shadow val="0"/>
        <u val="none"/>
        <vertAlign val="baseline"/>
        <sz val="8"/>
        <color theme="1"/>
        <name val="Noto Sans"/>
        <scheme val="minor"/>
      </font>
      <border diagonalUp="0" diagonalDown="0">
        <left style="thin">
          <color indexed="64"/>
        </left>
        <right/>
        <top/>
        <bottom/>
        <vertical/>
        <horizontal/>
      </border>
    </dxf>
    <dxf>
      <font>
        <b val="0"/>
        <i val="0"/>
        <strike val="0"/>
        <condense val="0"/>
        <extend val="0"/>
        <outline val="0"/>
        <shadow val="0"/>
        <u val="none"/>
        <vertAlign val="baseline"/>
        <sz val="8"/>
        <color theme="1"/>
        <name val="Noto Sans"/>
        <scheme val="minor"/>
      </font>
      <border diagonalUp="0" diagonalDown="0">
        <left/>
        <right style="thin">
          <color indexed="64"/>
        </right>
        <top/>
        <bottom/>
        <vertical/>
        <horizontal/>
      </border>
    </dxf>
    <dxf>
      <font>
        <b val="0"/>
        <i val="0"/>
        <strike val="0"/>
        <condense val="0"/>
        <extend val="0"/>
        <outline val="0"/>
        <shadow val="0"/>
        <u val="none"/>
        <vertAlign val="baseline"/>
        <sz val="8"/>
        <color theme="1"/>
        <name val="Noto Sans"/>
        <scheme val="minor"/>
      </font>
      <border diagonalUp="0" diagonalDown="0">
        <left style="thin">
          <color indexed="64"/>
        </left>
        <right/>
        <top/>
        <bottom/>
        <vertical/>
        <horizontal/>
      </border>
    </dxf>
    <dxf>
      <font>
        <b val="0"/>
        <i val="0"/>
        <strike val="0"/>
        <condense val="0"/>
        <extend val="0"/>
        <outline val="0"/>
        <shadow val="0"/>
        <u val="none"/>
        <vertAlign val="baseline"/>
        <sz val="8"/>
        <color theme="1"/>
        <name val="Noto Sans"/>
        <scheme val="minor"/>
      </font>
      <border diagonalUp="0" diagonalDown="0">
        <left/>
        <right style="thin">
          <color indexed="64"/>
        </right>
        <top/>
        <bottom/>
        <vertical/>
        <horizontal/>
      </border>
    </dxf>
    <dxf>
      <font>
        <b val="0"/>
        <i val="0"/>
        <strike val="0"/>
        <condense val="0"/>
        <extend val="0"/>
        <outline val="0"/>
        <shadow val="0"/>
        <u val="none"/>
        <vertAlign val="baseline"/>
        <sz val="8"/>
        <color theme="1"/>
        <name val="Noto Sans"/>
        <scheme val="minor"/>
      </font>
      <border diagonalUp="0" diagonalDown="0">
        <left style="thin">
          <color indexed="64"/>
        </left>
        <right/>
        <top/>
        <bottom/>
        <vertical/>
        <horizontal/>
      </border>
    </dxf>
    <dxf>
      <font>
        <b val="0"/>
        <i val="0"/>
        <strike val="0"/>
        <condense val="0"/>
        <extend val="0"/>
        <outline val="0"/>
        <shadow val="0"/>
        <u val="none"/>
        <vertAlign val="baseline"/>
        <sz val="8"/>
        <color theme="1"/>
        <name val="Noto Sans"/>
        <scheme val="minor"/>
      </font>
      <border diagonalUp="0" diagonalDown="0">
        <left/>
        <right style="thin">
          <color indexed="64"/>
        </right>
        <top/>
        <bottom/>
        <vertical/>
        <horizontal/>
      </border>
    </dxf>
    <dxf>
      <font>
        <b val="0"/>
        <i val="0"/>
        <strike val="0"/>
        <condense val="0"/>
        <extend val="0"/>
        <outline val="0"/>
        <shadow val="0"/>
        <u val="none"/>
        <vertAlign val="baseline"/>
        <sz val="8"/>
        <color theme="1"/>
        <name val="Noto Sans"/>
        <scheme val="minor"/>
      </font>
      <border diagonalUp="0" diagonalDown="0">
        <left style="thin">
          <color indexed="64"/>
        </left>
        <right/>
        <top/>
        <bottom/>
        <vertical/>
        <horizontal/>
      </border>
    </dxf>
    <dxf>
      <font>
        <b val="0"/>
        <i val="0"/>
        <strike val="0"/>
        <condense val="0"/>
        <extend val="0"/>
        <outline val="0"/>
        <shadow val="0"/>
        <u val="none"/>
        <vertAlign val="baseline"/>
        <sz val="8"/>
        <color theme="1"/>
        <name val="Noto Sans"/>
        <scheme val="minor"/>
      </font>
      <border diagonalUp="0" diagonalDown="0">
        <left/>
        <right style="thin">
          <color indexed="64"/>
        </right>
        <top/>
        <bottom/>
        <vertical/>
        <horizontal/>
      </border>
    </dxf>
    <dxf>
      <font>
        <b val="0"/>
        <i val="0"/>
        <strike val="0"/>
        <condense val="0"/>
        <extend val="0"/>
        <outline val="0"/>
        <shadow val="0"/>
        <u val="none"/>
        <vertAlign val="baseline"/>
        <sz val="8"/>
        <color theme="1"/>
        <name val="Noto Sans"/>
        <scheme val="minor"/>
      </font>
      <border diagonalUp="0" diagonalDown="0">
        <left style="thin">
          <color indexed="64"/>
        </left>
        <right/>
        <top/>
        <bottom/>
        <vertical/>
        <horizontal/>
      </border>
    </dxf>
    <dxf>
      <font>
        <b val="0"/>
        <i val="0"/>
        <strike val="0"/>
        <condense val="0"/>
        <extend val="0"/>
        <outline val="0"/>
        <shadow val="0"/>
        <u val="none"/>
        <vertAlign val="baseline"/>
        <sz val="8"/>
        <color theme="1"/>
        <name val="Noto Sans"/>
        <scheme val="minor"/>
      </font>
      <border diagonalUp="0" diagonalDown="0">
        <left/>
        <right style="thin">
          <color indexed="64"/>
        </right>
        <top/>
        <bottom/>
        <vertical/>
        <horizontal/>
      </border>
    </dxf>
    <dxf>
      <font>
        <b val="0"/>
        <i val="0"/>
        <strike val="0"/>
        <condense val="0"/>
        <extend val="0"/>
        <outline val="0"/>
        <shadow val="0"/>
        <u val="none"/>
        <vertAlign val="baseline"/>
        <sz val="8"/>
        <color theme="1"/>
        <name val="Noto Sans"/>
        <scheme val="minor"/>
      </font>
      <border diagonalUp="0" diagonalDown="0">
        <left style="thin">
          <color indexed="64"/>
        </left>
        <right/>
        <top/>
        <bottom/>
        <vertical/>
        <horizontal/>
      </border>
    </dxf>
    <dxf>
      <font>
        <b val="0"/>
        <i val="0"/>
        <strike val="0"/>
        <condense val="0"/>
        <extend val="0"/>
        <outline val="0"/>
        <shadow val="0"/>
        <u val="none"/>
        <vertAlign val="baseline"/>
        <sz val="8"/>
        <color theme="1"/>
        <name val="Noto Sans"/>
        <scheme val="minor"/>
      </font>
      <border diagonalUp="0" diagonalDown="0">
        <left/>
        <right style="thin">
          <color indexed="64"/>
        </right>
        <top/>
        <bottom/>
        <vertical/>
        <horizontal/>
      </border>
    </dxf>
    <dxf>
      <font>
        <b val="0"/>
        <i val="0"/>
        <strike val="0"/>
        <condense val="0"/>
        <extend val="0"/>
        <outline val="0"/>
        <shadow val="0"/>
        <u val="none"/>
        <vertAlign val="baseline"/>
        <sz val="8"/>
        <color theme="1"/>
        <name val="Noto Sans"/>
        <scheme val="minor"/>
      </font>
      <border diagonalUp="0" diagonalDown="0">
        <left style="thin">
          <color indexed="64"/>
        </left>
        <right/>
        <top/>
        <bottom/>
        <vertical/>
        <horizontal/>
      </border>
    </dxf>
    <dxf>
      <font>
        <b val="0"/>
        <i val="0"/>
        <strike val="0"/>
        <condense val="0"/>
        <extend val="0"/>
        <outline val="0"/>
        <shadow val="0"/>
        <u val="none"/>
        <vertAlign val="baseline"/>
        <sz val="8"/>
        <color theme="1"/>
        <name val="Noto Sans"/>
        <scheme val="minor"/>
      </font>
      <border diagonalUp="0" diagonalDown="0">
        <left/>
        <right style="thin">
          <color indexed="64"/>
        </right>
        <top/>
        <bottom/>
        <vertical/>
        <horizontal/>
      </border>
    </dxf>
    <dxf>
      <font>
        <b val="0"/>
        <i val="0"/>
        <strike val="0"/>
        <condense val="0"/>
        <extend val="0"/>
        <outline val="0"/>
        <shadow val="0"/>
        <u val="none"/>
        <vertAlign val="baseline"/>
        <sz val="8"/>
        <color theme="1"/>
        <name val="Noto Sans"/>
        <scheme val="minor"/>
      </font>
      <border diagonalUp="0" diagonalDown="0">
        <left style="thin">
          <color indexed="64"/>
        </left>
        <right/>
        <top/>
        <bottom/>
        <vertical/>
        <horizontal/>
      </border>
    </dxf>
    <dxf>
      <font>
        <b val="0"/>
        <i val="0"/>
        <strike val="0"/>
        <condense val="0"/>
        <extend val="0"/>
        <outline val="0"/>
        <shadow val="0"/>
        <u val="none"/>
        <vertAlign val="baseline"/>
        <sz val="8"/>
        <color theme="1"/>
        <name val="Noto Sans"/>
        <scheme val="minor"/>
      </font>
      <border diagonalUp="0" diagonalDown="0">
        <left/>
        <right style="thin">
          <color indexed="64"/>
        </right>
        <top/>
        <bottom/>
        <vertical/>
        <horizontal/>
      </border>
    </dxf>
    <dxf>
      <font>
        <b val="0"/>
        <i val="0"/>
        <strike val="0"/>
        <condense val="0"/>
        <extend val="0"/>
        <outline val="0"/>
        <shadow val="0"/>
        <u val="none"/>
        <vertAlign val="baseline"/>
        <sz val="8"/>
        <color theme="1"/>
        <name val="Noto Sans"/>
        <scheme val="minor"/>
      </font>
      <border diagonalUp="0" diagonalDown="0">
        <left style="thin">
          <color indexed="64"/>
        </left>
        <right/>
        <top/>
        <bottom/>
        <vertical/>
        <horizontal/>
      </border>
    </dxf>
    <dxf>
      <font>
        <b val="0"/>
        <i val="0"/>
        <strike val="0"/>
        <condense val="0"/>
        <extend val="0"/>
        <outline val="0"/>
        <shadow val="0"/>
        <u val="none"/>
        <vertAlign val="baseline"/>
        <sz val="8"/>
        <color theme="1"/>
        <name val="Noto Sans"/>
        <scheme val="minor"/>
      </font>
      <border diagonalUp="0" diagonalDown="0">
        <left/>
        <right style="thin">
          <color indexed="64"/>
        </right>
        <top/>
        <bottom/>
        <vertical/>
        <horizontal/>
      </border>
    </dxf>
    <dxf>
      <font>
        <b val="0"/>
        <i val="0"/>
        <strike val="0"/>
        <condense val="0"/>
        <extend val="0"/>
        <outline val="0"/>
        <shadow val="0"/>
        <u val="none"/>
        <vertAlign val="baseline"/>
        <sz val="8"/>
        <color theme="1"/>
        <name val="Noto Sans"/>
        <scheme val="minor"/>
      </font>
      <border diagonalUp="0" diagonalDown="0">
        <left style="thin">
          <color indexed="64"/>
        </left>
        <right/>
        <top/>
        <bottom/>
        <vertical/>
        <horizontal/>
      </border>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alignment horizontal="left" vertical="bottom" textRotation="0" wrapText="0" indent="0" justifyLastLine="0" shrinkToFit="0" readingOrder="0"/>
    </dxf>
    <dxf>
      <font>
        <b val="0"/>
        <i val="0"/>
        <strike val="0"/>
        <condense val="0"/>
        <extend val="0"/>
        <outline val="0"/>
        <shadow val="0"/>
        <u val="none"/>
        <vertAlign val="baseline"/>
        <sz val="8"/>
        <color theme="1"/>
        <name val="Noto Sans"/>
        <scheme val="minor"/>
      </font>
      <numFmt numFmtId="166" formatCode="0.0"/>
      <border diagonalUp="0" diagonalDown="0" outline="0">
        <left/>
        <right style="thin">
          <color indexed="64"/>
        </right>
        <top/>
        <bottom/>
      </border>
    </dxf>
    <dxf>
      <font>
        <b val="0"/>
        <i val="0"/>
        <strike val="0"/>
        <condense val="0"/>
        <extend val="0"/>
        <outline val="0"/>
        <shadow val="0"/>
        <u val="none"/>
        <vertAlign val="baseline"/>
        <sz val="8"/>
        <color theme="1"/>
        <name val="Noto Sans"/>
        <scheme val="minor"/>
      </font>
      <numFmt numFmtId="166" formatCode="0.0"/>
      <border diagonalUp="0" diagonalDown="0" outline="0">
        <left style="thin">
          <color indexed="64"/>
        </left>
        <right/>
        <top/>
        <bottom/>
      </border>
    </dxf>
    <dxf>
      <font>
        <b val="0"/>
        <i val="0"/>
        <strike val="0"/>
        <condense val="0"/>
        <extend val="0"/>
        <outline val="0"/>
        <shadow val="0"/>
        <u val="none"/>
        <vertAlign val="baseline"/>
        <sz val="8"/>
        <color theme="1"/>
        <name val="Noto Sans"/>
        <scheme val="minor"/>
      </font>
      <numFmt numFmtId="166" formatCode="0.0"/>
      <border diagonalUp="0" diagonalDown="0" outline="0">
        <left/>
        <right style="thin">
          <color indexed="64"/>
        </right>
        <top/>
        <bottom/>
      </border>
    </dxf>
    <dxf>
      <font>
        <b val="0"/>
        <i val="0"/>
        <strike val="0"/>
        <condense val="0"/>
        <extend val="0"/>
        <outline val="0"/>
        <shadow val="0"/>
        <u val="none"/>
        <vertAlign val="baseline"/>
        <sz val="8"/>
        <color theme="1"/>
        <name val="Noto Sans"/>
        <scheme val="minor"/>
      </font>
      <numFmt numFmtId="166" formatCode="0.0"/>
      <border diagonalUp="0" diagonalDown="0" outline="0">
        <left style="thin">
          <color indexed="64"/>
        </left>
        <right/>
        <top/>
        <bottom/>
      </border>
    </dxf>
    <dxf>
      <font>
        <b val="0"/>
        <i val="0"/>
        <strike val="0"/>
        <condense val="0"/>
        <extend val="0"/>
        <outline val="0"/>
        <shadow val="0"/>
        <u val="none"/>
        <vertAlign val="baseline"/>
        <sz val="8"/>
        <color theme="1"/>
        <name val="Noto Sans"/>
        <scheme val="minor"/>
      </font>
      <numFmt numFmtId="166" formatCode="0.0"/>
      <border diagonalUp="0" diagonalDown="0" outline="0">
        <left/>
        <right style="thin">
          <color indexed="64"/>
        </right>
        <top/>
        <bottom/>
      </border>
    </dxf>
    <dxf>
      <font>
        <b val="0"/>
        <i val="0"/>
        <strike val="0"/>
        <condense val="0"/>
        <extend val="0"/>
        <outline val="0"/>
        <shadow val="0"/>
        <u val="none"/>
        <vertAlign val="baseline"/>
        <sz val="8"/>
        <color theme="1"/>
        <name val="Noto Sans"/>
        <scheme val="minor"/>
      </font>
      <numFmt numFmtId="166" formatCode="0.0"/>
      <border diagonalUp="0" diagonalDown="0" outline="0">
        <left style="thin">
          <color indexed="64"/>
        </left>
        <right/>
        <top/>
        <bottom/>
      </border>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alignment horizontal="left" vertical="center" textRotation="0" wrapText="0" indent="0" justifyLastLine="0" shrinkToFit="0" readingOrder="0"/>
    </dxf>
    <dxf>
      <font>
        <b val="0"/>
        <i val="0"/>
        <strike val="0"/>
        <condense val="0"/>
        <extend val="0"/>
        <outline val="0"/>
        <shadow val="0"/>
        <u val="none"/>
        <vertAlign val="baseline"/>
        <sz val="8"/>
        <color theme="1"/>
        <name val="Noto Sans"/>
        <scheme val="minor"/>
      </font>
      <numFmt numFmtId="166" formatCode="0.0"/>
      <border diagonalUp="0" diagonalDown="0" outline="0">
        <left/>
        <right style="thin">
          <color indexed="64"/>
        </right>
        <top/>
        <bottom/>
      </border>
    </dxf>
    <dxf>
      <font>
        <b val="0"/>
        <i val="0"/>
        <strike val="0"/>
        <condense val="0"/>
        <extend val="0"/>
        <outline val="0"/>
        <shadow val="0"/>
        <u val="none"/>
        <vertAlign val="baseline"/>
        <sz val="8"/>
        <color theme="1"/>
        <name val="Noto Sans"/>
        <scheme val="minor"/>
      </font>
      <numFmt numFmtId="166" formatCode="0.0"/>
      <border diagonalUp="0" diagonalDown="0" outline="0">
        <left style="thin">
          <color indexed="64"/>
        </left>
        <right/>
        <top/>
        <bottom/>
      </border>
    </dxf>
    <dxf>
      <font>
        <b val="0"/>
        <i val="0"/>
        <strike val="0"/>
        <condense val="0"/>
        <extend val="0"/>
        <outline val="0"/>
        <shadow val="0"/>
        <u val="none"/>
        <vertAlign val="baseline"/>
        <sz val="8"/>
        <color theme="1"/>
        <name val="Noto Sans"/>
        <scheme val="minor"/>
      </font>
      <numFmt numFmtId="166" formatCode="0.0"/>
      <border diagonalUp="0" diagonalDown="0" outline="0">
        <left/>
        <right style="thin">
          <color indexed="64"/>
        </right>
        <top/>
        <bottom/>
      </border>
    </dxf>
    <dxf>
      <font>
        <b val="0"/>
        <i val="0"/>
        <strike val="0"/>
        <condense val="0"/>
        <extend val="0"/>
        <outline val="0"/>
        <shadow val="0"/>
        <u val="none"/>
        <vertAlign val="baseline"/>
        <sz val="8"/>
        <color theme="1"/>
        <name val="Noto Sans"/>
        <scheme val="minor"/>
      </font>
      <numFmt numFmtId="166" formatCode="0.0"/>
      <border diagonalUp="0" diagonalDown="0" outline="0">
        <left style="thin">
          <color indexed="64"/>
        </left>
        <right/>
        <top/>
        <bottom/>
      </border>
    </dxf>
    <dxf>
      <font>
        <b val="0"/>
        <i val="0"/>
        <strike val="0"/>
        <condense val="0"/>
        <extend val="0"/>
        <outline val="0"/>
        <shadow val="0"/>
        <u val="none"/>
        <vertAlign val="baseline"/>
        <sz val="8"/>
        <color theme="1"/>
        <name val="Noto Sans"/>
        <scheme val="minor"/>
      </font>
      <numFmt numFmtId="166" formatCode="0.0"/>
      <border diagonalUp="0" diagonalDown="0" outline="0">
        <left/>
        <right style="thin">
          <color indexed="64"/>
        </right>
        <top/>
        <bottom/>
      </border>
    </dxf>
    <dxf>
      <font>
        <b val="0"/>
        <i val="0"/>
        <strike val="0"/>
        <condense val="0"/>
        <extend val="0"/>
        <outline val="0"/>
        <shadow val="0"/>
        <u val="none"/>
        <vertAlign val="baseline"/>
        <sz val="8"/>
        <color theme="1"/>
        <name val="Noto Sans"/>
        <scheme val="minor"/>
      </font>
      <numFmt numFmtId="166" formatCode="0.0"/>
      <border diagonalUp="0" diagonalDown="0" outline="0">
        <left style="thin">
          <color indexed="64"/>
        </left>
        <right/>
        <top/>
        <bottom/>
      </border>
    </dxf>
    <dxf>
      <font>
        <b val="0"/>
        <i val="0"/>
        <strike val="0"/>
        <condense val="0"/>
        <extend val="0"/>
        <outline val="0"/>
        <shadow val="0"/>
        <u val="none"/>
        <vertAlign val="baseline"/>
        <sz val="8"/>
        <color theme="1"/>
        <name val="Noto Sans"/>
        <scheme val="minor"/>
      </font>
    </dxf>
    <dxf>
      <alignment horizontal="left" vertical="center" textRotation="0" wrapText="0" indent="0" justifyLastLine="0" shrinkToFit="0" readingOrder="0"/>
    </dxf>
    <dxf>
      <border diagonalUp="0" diagonalDown="0">
        <left/>
        <right style="thin">
          <color indexed="64"/>
        </right>
        <top/>
        <bottom/>
        <vertical/>
        <horizontal/>
      </border>
    </dxf>
    <dxf>
      <border diagonalUp="0" diagonalDown="0">
        <left style="thin">
          <color indexed="64"/>
        </left>
        <right/>
        <top/>
        <bottom/>
        <vertical/>
        <horizontal/>
      </border>
    </dxf>
    <dxf>
      <border diagonalUp="0" diagonalDown="0">
        <left/>
        <right style="thin">
          <color indexed="64"/>
        </right>
        <top/>
        <bottom/>
        <vertical/>
        <horizontal/>
      </border>
    </dxf>
    <dxf>
      <border diagonalUp="0" diagonalDown="0">
        <left style="thin">
          <color indexed="64"/>
        </left>
        <right/>
        <top/>
        <bottom/>
        <vertical/>
        <horizontal/>
      </border>
    </dxf>
    <dxf>
      <border diagonalUp="0" diagonalDown="0">
        <left/>
        <right style="thin">
          <color indexed="64"/>
        </right>
        <top/>
        <bottom/>
        <vertical/>
        <horizontal/>
      </border>
    </dxf>
    <dxf>
      <border diagonalUp="0" diagonalDown="0">
        <left style="thin">
          <color indexed="64"/>
        </left>
        <right/>
        <top/>
        <bottom/>
        <vertical/>
        <horizontal/>
      </border>
    </dxf>
    <dxf>
      <border diagonalUp="0" diagonalDown="0">
        <left style="thin">
          <color indexed="64"/>
        </left>
        <right style="thin">
          <color indexed="64"/>
        </right>
        <top/>
        <bottom/>
        <vertical/>
        <horizontal/>
      </border>
    </dxf>
    <dxf>
      <alignment horizontal="left" vertical="bottom" textRotation="0" wrapText="0" indent="0" justifyLastLine="0" shrinkToFit="0" readingOrder="0"/>
    </dxf>
    <dxf>
      <font>
        <b val="0"/>
        <i val="0"/>
        <strike val="0"/>
        <condense val="0"/>
        <extend val="0"/>
        <outline val="0"/>
        <shadow val="0"/>
        <u val="none"/>
        <vertAlign val="baseline"/>
        <sz val="8"/>
        <color theme="1"/>
        <name val="Noto Sans"/>
        <scheme val="minor"/>
      </font>
      <border diagonalUp="0" diagonalDown="0">
        <left/>
        <right style="thin">
          <color indexed="64"/>
        </right>
        <top/>
        <bottom/>
        <vertical/>
        <horizontal/>
      </border>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border diagonalUp="0" diagonalDown="0">
        <left style="thin">
          <color indexed="64"/>
        </left>
        <right/>
        <top/>
        <bottom/>
        <vertical/>
        <horizontal/>
      </border>
    </dxf>
    <dxf>
      <font>
        <b val="0"/>
        <i val="0"/>
        <strike val="0"/>
        <condense val="0"/>
        <extend val="0"/>
        <outline val="0"/>
        <shadow val="0"/>
        <u val="none"/>
        <vertAlign val="baseline"/>
        <sz val="8"/>
        <color theme="1"/>
        <name val="Noto Sans"/>
        <scheme val="minor"/>
      </font>
      <border diagonalUp="0" diagonalDown="0">
        <left/>
        <right style="thin">
          <color indexed="64"/>
        </right>
        <top/>
        <bottom/>
        <vertical/>
        <horizontal/>
      </border>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border diagonalUp="0" diagonalDown="0">
        <left style="thin">
          <color indexed="64"/>
        </left>
        <right/>
        <top/>
        <bottom/>
        <vertical/>
        <horizontal/>
      </border>
    </dxf>
    <dxf>
      <font>
        <b val="0"/>
        <i val="0"/>
        <strike val="0"/>
        <condense val="0"/>
        <extend val="0"/>
        <outline val="0"/>
        <shadow val="0"/>
        <u val="none"/>
        <vertAlign val="baseline"/>
        <sz val="8"/>
        <color theme="1"/>
        <name val="Noto Sans"/>
        <scheme val="minor"/>
      </font>
      <border diagonalUp="0" diagonalDown="0">
        <left/>
        <right style="thin">
          <color indexed="64"/>
        </right>
        <top/>
        <bottom/>
        <vertical/>
        <horizontal/>
      </border>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border diagonalUp="0" diagonalDown="0">
        <left style="thin">
          <color indexed="64"/>
        </left>
        <right/>
        <top/>
        <bottom/>
        <vertical/>
        <horizontal/>
      </border>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border diagonalUp="0" diagonalDown="0">
        <left/>
        <right style="thin">
          <color indexed="64"/>
        </right>
        <vertical/>
      </border>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border diagonalUp="0" diagonalDown="0">
        <left style="thin">
          <color indexed="64"/>
        </left>
        <right/>
        <vertical/>
      </border>
    </dxf>
    <dxf>
      <font>
        <b val="0"/>
        <i val="0"/>
        <strike val="0"/>
        <condense val="0"/>
        <extend val="0"/>
        <outline val="0"/>
        <shadow val="0"/>
        <u val="none"/>
        <vertAlign val="baseline"/>
        <sz val="8"/>
        <color theme="1"/>
        <name val="Noto Sans"/>
        <scheme val="minor"/>
      </font>
      <border diagonalUp="0" diagonalDown="0">
        <left/>
        <right style="thin">
          <color indexed="64"/>
        </right>
        <vertical/>
      </border>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border diagonalUp="0" diagonalDown="0">
        <left style="thin">
          <color indexed="64"/>
        </left>
        <right/>
        <top/>
        <bottom/>
        <vertical/>
        <horizontal/>
      </border>
    </dxf>
    <dxf>
      <font>
        <b val="0"/>
        <i val="0"/>
        <strike val="0"/>
        <condense val="0"/>
        <extend val="0"/>
        <outline val="0"/>
        <shadow val="0"/>
        <u val="none"/>
        <vertAlign val="baseline"/>
        <sz val="8"/>
        <color theme="1"/>
        <name val="Noto Sans"/>
        <scheme val="minor"/>
      </font>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numFmt numFmtId="166" formatCode="0.0"/>
      <border diagonalUp="0" diagonalDown="0" outline="0">
        <left/>
        <right style="thin">
          <color indexed="64"/>
        </right>
        <top/>
        <bottom/>
      </border>
    </dxf>
    <dxf>
      <font>
        <b val="0"/>
        <i val="0"/>
        <strike val="0"/>
        <condense val="0"/>
        <extend val="0"/>
        <outline val="0"/>
        <shadow val="0"/>
        <u val="none"/>
        <vertAlign val="baseline"/>
        <sz val="8"/>
        <color theme="1"/>
        <name val="Noto Sans"/>
        <scheme val="minor"/>
      </font>
      <numFmt numFmtId="166" formatCode="0.0"/>
    </dxf>
    <dxf>
      <font>
        <b val="0"/>
        <i val="0"/>
        <strike val="0"/>
        <condense val="0"/>
        <extend val="0"/>
        <outline val="0"/>
        <shadow val="0"/>
        <u val="none"/>
        <vertAlign val="baseline"/>
        <sz val="8"/>
        <color theme="1"/>
        <name val="Noto Sans"/>
        <scheme val="minor"/>
      </font>
      <numFmt numFmtId="166" formatCode="0.0"/>
      <border diagonalUp="0" diagonalDown="0" outline="0">
        <left style="thin">
          <color indexed="64"/>
        </left>
        <right/>
        <top/>
        <bottom/>
      </border>
    </dxf>
    <dxf>
      <font>
        <b val="0"/>
        <i val="0"/>
        <strike val="0"/>
        <condense val="0"/>
        <extend val="0"/>
        <outline val="0"/>
        <shadow val="0"/>
        <u val="none"/>
        <vertAlign val="baseline"/>
        <sz val="8"/>
        <color theme="1"/>
        <name val="Noto Sans"/>
        <scheme val="minor"/>
      </font>
      <numFmt numFmtId="166" formatCode="0.0"/>
      <border diagonalUp="0" diagonalDown="0" outline="0">
        <left/>
        <right style="thin">
          <color indexed="64"/>
        </right>
        <top/>
        <bottom/>
      </border>
    </dxf>
    <dxf>
      <font>
        <b val="0"/>
        <i val="0"/>
        <strike val="0"/>
        <condense val="0"/>
        <extend val="0"/>
        <outline val="0"/>
        <shadow val="0"/>
        <u val="none"/>
        <vertAlign val="baseline"/>
        <sz val="8"/>
        <color theme="1"/>
        <name val="Noto Sans"/>
        <scheme val="minor"/>
      </font>
      <numFmt numFmtId="166" formatCode="0.0"/>
    </dxf>
    <dxf>
      <font>
        <b val="0"/>
        <i val="0"/>
        <strike val="0"/>
        <condense val="0"/>
        <extend val="0"/>
        <outline val="0"/>
        <shadow val="0"/>
        <u val="none"/>
        <vertAlign val="baseline"/>
        <sz val="8"/>
        <color theme="1"/>
        <name val="Noto Sans"/>
        <scheme val="minor"/>
      </font>
      <numFmt numFmtId="166" formatCode="0.0"/>
      <border diagonalUp="0" diagonalDown="0" outline="0">
        <left style="thin">
          <color indexed="64"/>
        </left>
        <right/>
        <top/>
        <bottom/>
      </border>
    </dxf>
    <dxf>
      <font>
        <b val="0"/>
        <i val="0"/>
        <strike val="0"/>
        <condense val="0"/>
        <extend val="0"/>
        <outline val="0"/>
        <shadow val="0"/>
        <u val="none"/>
        <vertAlign val="baseline"/>
        <sz val="8"/>
        <color theme="1"/>
        <name val="Noto Sans"/>
        <scheme val="minor"/>
      </font>
      <numFmt numFmtId="166" formatCode="0.0"/>
      <border diagonalUp="0" diagonalDown="0" outline="0">
        <left/>
        <right style="thin">
          <color indexed="64"/>
        </right>
        <top/>
        <bottom/>
      </border>
    </dxf>
    <dxf>
      <font>
        <b val="0"/>
        <i val="0"/>
        <strike val="0"/>
        <condense val="0"/>
        <extend val="0"/>
        <outline val="0"/>
        <shadow val="0"/>
        <u val="none"/>
        <vertAlign val="baseline"/>
        <sz val="8"/>
        <color theme="1"/>
        <name val="Noto Sans"/>
        <scheme val="minor"/>
      </font>
      <numFmt numFmtId="166" formatCode="0.0"/>
    </dxf>
    <dxf>
      <font>
        <b val="0"/>
        <i val="0"/>
        <strike val="0"/>
        <condense val="0"/>
        <extend val="0"/>
        <outline val="0"/>
        <shadow val="0"/>
        <u val="none"/>
        <vertAlign val="baseline"/>
        <sz val="8"/>
        <color theme="1"/>
        <name val="Noto Sans"/>
        <scheme val="minor"/>
      </font>
      <numFmt numFmtId="166" formatCode="0.0"/>
      <border diagonalUp="0" diagonalDown="0" outline="0">
        <left style="thin">
          <color indexed="64"/>
        </left>
        <right/>
        <top/>
        <bottom/>
      </border>
    </dxf>
    <dxf>
      <font>
        <b val="0"/>
        <i val="0"/>
        <strike val="0"/>
        <condense val="0"/>
        <extend val="0"/>
        <outline val="0"/>
        <shadow val="0"/>
        <u val="none"/>
        <vertAlign val="baseline"/>
        <sz val="8"/>
        <color theme="1"/>
        <name val="Noto Sans"/>
        <scheme val="minor"/>
      </font>
      <numFmt numFmtId="166" formatCode="0.0"/>
      <border diagonalUp="0" diagonalDown="0" outline="0">
        <left/>
        <right style="thin">
          <color indexed="64"/>
        </right>
        <top/>
        <bottom/>
      </border>
    </dxf>
    <dxf>
      <font>
        <b val="0"/>
        <i val="0"/>
        <strike val="0"/>
        <condense val="0"/>
        <extend val="0"/>
        <outline val="0"/>
        <shadow val="0"/>
        <u val="none"/>
        <vertAlign val="baseline"/>
        <sz val="8"/>
        <color theme="1"/>
        <name val="Noto Sans"/>
        <scheme val="minor"/>
      </font>
      <numFmt numFmtId="166" formatCode="0.0"/>
    </dxf>
    <dxf>
      <font>
        <b val="0"/>
        <i val="0"/>
        <strike val="0"/>
        <condense val="0"/>
        <extend val="0"/>
        <outline val="0"/>
        <shadow val="0"/>
        <u val="none"/>
        <vertAlign val="baseline"/>
        <sz val="8"/>
        <color theme="1"/>
        <name val="Noto Sans"/>
        <scheme val="minor"/>
      </font>
      <numFmt numFmtId="166" formatCode="0.0"/>
      <border diagonalUp="0" diagonalDown="0" outline="0">
        <left style="thin">
          <color indexed="64"/>
        </left>
        <right/>
        <top/>
        <bottom/>
      </border>
    </dxf>
    <dxf>
      <font>
        <b val="0"/>
        <i val="0"/>
        <strike val="0"/>
        <condense val="0"/>
        <extend val="0"/>
        <outline val="0"/>
        <shadow val="0"/>
        <u val="none"/>
        <vertAlign val="baseline"/>
        <sz val="8"/>
        <color theme="1"/>
        <name val="Noto Sans"/>
        <scheme val="minor"/>
      </font>
      <numFmt numFmtId="166" formatCode="0.0"/>
      <border diagonalUp="0" diagonalDown="0" outline="0">
        <left/>
        <right style="thin">
          <color indexed="64"/>
        </right>
        <top/>
        <bottom/>
      </border>
    </dxf>
    <dxf>
      <font>
        <b val="0"/>
        <i val="0"/>
        <strike val="0"/>
        <condense val="0"/>
        <extend val="0"/>
        <outline val="0"/>
        <shadow val="0"/>
        <u val="none"/>
        <vertAlign val="baseline"/>
        <sz val="8"/>
        <color theme="1"/>
        <name val="Noto Sans"/>
        <scheme val="minor"/>
      </font>
      <numFmt numFmtId="166" formatCode="0.0"/>
    </dxf>
    <dxf>
      <font>
        <b val="0"/>
        <i val="0"/>
        <strike val="0"/>
        <condense val="0"/>
        <extend val="0"/>
        <outline val="0"/>
        <shadow val="0"/>
        <u val="none"/>
        <vertAlign val="baseline"/>
        <sz val="8"/>
        <color theme="1"/>
        <name val="Noto Sans"/>
        <scheme val="minor"/>
      </font>
      <numFmt numFmtId="166" formatCode="0.0"/>
      <border diagonalUp="0" diagonalDown="0" outline="0">
        <left style="thin">
          <color indexed="64"/>
        </left>
        <right/>
        <top/>
        <bottom/>
      </border>
    </dxf>
    <dxf>
      <font>
        <b val="0"/>
        <i val="0"/>
        <strike val="0"/>
        <condense val="0"/>
        <extend val="0"/>
        <outline val="0"/>
        <shadow val="0"/>
        <u val="none"/>
        <vertAlign val="baseline"/>
        <sz val="8"/>
        <color theme="1"/>
        <name val="Noto Sans"/>
        <scheme val="minor"/>
      </font>
      <numFmt numFmtId="166" formatCode="0.0"/>
      <border diagonalUp="0" diagonalDown="0" outline="0">
        <left/>
        <right style="thin">
          <color indexed="64"/>
        </right>
        <top/>
        <bottom/>
      </border>
    </dxf>
    <dxf>
      <font>
        <b val="0"/>
        <i val="0"/>
        <strike val="0"/>
        <condense val="0"/>
        <extend val="0"/>
        <outline val="0"/>
        <shadow val="0"/>
        <u val="none"/>
        <vertAlign val="baseline"/>
        <sz val="8"/>
        <color theme="1"/>
        <name val="Noto Sans"/>
        <scheme val="minor"/>
      </font>
      <numFmt numFmtId="166" formatCode="0.0"/>
    </dxf>
    <dxf>
      <font>
        <b val="0"/>
        <i val="0"/>
        <strike val="0"/>
        <condense val="0"/>
        <extend val="0"/>
        <outline val="0"/>
        <shadow val="0"/>
        <u val="none"/>
        <vertAlign val="baseline"/>
        <sz val="8"/>
        <color theme="1"/>
        <name val="Noto Sans"/>
        <scheme val="minor"/>
      </font>
      <numFmt numFmtId="166" formatCode="0.0"/>
      <border diagonalUp="0" diagonalDown="0" outline="0">
        <left style="thin">
          <color indexed="64"/>
        </left>
        <right/>
        <top/>
        <bottom/>
      </border>
    </dxf>
    <dxf>
      <font>
        <b val="0"/>
        <i val="0"/>
        <strike val="0"/>
        <condense val="0"/>
        <extend val="0"/>
        <outline val="0"/>
        <shadow val="0"/>
        <u val="none"/>
        <vertAlign val="baseline"/>
        <sz val="8"/>
        <color theme="1"/>
        <name val="Noto Sans"/>
        <scheme val="minor"/>
      </font>
      <numFmt numFmtId="166" formatCode="0.0"/>
      <border diagonalUp="0" diagonalDown="0" outline="0">
        <left/>
        <right style="thin">
          <color indexed="64"/>
        </right>
        <top/>
        <bottom/>
      </border>
    </dxf>
    <dxf>
      <font>
        <b val="0"/>
        <i val="0"/>
        <strike val="0"/>
        <condense val="0"/>
        <extend val="0"/>
        <outline val="0"/>
        <shadow val="0"/>
        <u val="none"/>
        <vertAlign val="baseline"/>
        <sz val="8"/>
        <color theme="1"/>
        <name val="Noto Sans"/>
        <scheme val="minor"/>
      </font>
      <numFmt numFmtId="166" formatCode="0.0"/>
    </dxf>
    <dxf>
      <font>
        <b val="0"/>
        <i val="0"/>
        <strike val="0"/>
        <condense val="0"/>
        <extend val="0"/>
        <outline val="0"/>
        <shadow val="0"/>
        <u val="none"/>
        <vertAlign val="baseline"/>
        <sz val="8"/>
        <color theme="1"/>
        <name val="Noto Sans"/>
        <scheme val="minor"/>
      </font>
      <numFmt numFmtId="166" formatCode="0.0"/>
      <border diagonalUp="0" diagonalDown="0" outline="0">
        <left style="thin">
          <color indexed="64"/>
        </left>
        <right/>
        <top/>
        <bottom/>
      </border>
    </dxf>
    <dxf>
      <font>
        <b val="0"/>
        <i val="0"/>
        <strike val="0"/>
        <condense val="0"/>
        <extend val="0"/>
        <outline val="0"/>
        <shadow val="0"/>
        <u val="none"/>
        <vertAlign val="baseline"/>
        <sz val="8"/>
        <color theme="1"/>
        <name val="Noto Sans"/>
        <scheme val="minor"/>
      </font>
      <numFmt numFmtId="166" formatCode="0.0"/>
      <border diagonalUp="0" diagonalDown="0" outline="0">
        <left/>
        <right style="thin">
          <color indexed="64"/>
        </right>
        <top/>
        <bottom/>
      </border>
    </dxf>
    <dxf>
      <font>
        <b val="0"/>
        <i val="0"/>
        <strike val="0"/>
        <condense val="0"/>
        <extend val="0"/>
        <outline val="0"/>
        <shadow val="0"/>
        <u val="none"/>
        <vertAlign val="baseline"/>
        <sz val="8"/>
        <color theme="1"/>
        <name val="Noto Sans"/>
        <scheme val="minor"/>
      </font>
      <numFmt numFmtId="166" formatCode="0.0"/>
    </dxf>
    <dxf>
      <font>
        <b val="0"/>
        <i val="0"/>
        <strike val="0"/>
        <condense val="0"/>
        <extend val="0"/>
        <outline val="0"/>
        <shadow val="0"/>
        <u val="none"/>
        <vertAlign val="baseline"/>
        <sz val="8"/>
        <color theme="1"/>
        <name val="Noto Sans"/>
        <scheme val="minor"/>
      </font>
      <numFmt numFmtId="166" formatCode="0.0"/>
      <border diagonalUp="0" diagonalDown="0" outline="0">
        <left style="thin">
          <color indexed="64"/>
        </left>
        <right/>
        <top/>
        <bottom/>
      </border>
    </dxf>
    <dxf>
      <font>
        <b val="0"/>
        <i val="0"/>
        <strike val="0"/>
        <condense val="0"/>
        <extend val="0"/>
        <outline val="0"/>
        <shadow val="0"/>
        <u val="none"/>
        <vertAlign val="baseline"/>
        <sz val="8"/>
        <color theme="1"/>
        <name val="Noto Sans"/>
        <scheme val="minor"/>
      </font>
      <numFmt numFmtId="166" formatCode="0.0"/>
      <border diagonalUp="0" diagonalDown="0" outline="0">
        <left/>
        <right style="thin">
          <color indexed="64"/>
        </right>
        <top/>
        <bottom/>
      </border>
    </dxf>
    <dxf>
      <font>
        <b val="0"/>
        <i val="0"/>
        <strike val="0"/>
        <condense val="0"/>
        <extend val="0"/>
        <outline val="0"/>
        <shadow val="0"/>
        <u val="none"/>
        <vertAlign val="baseline"/>
        <sz val="8"/>
        <color theme="1"/>
        <name val="Noto Sans"/>
        <scheme val="minor"/>
      </font>
      <numFmt numFmtId="166" formatCode="0.0"/>
    </dxf>
    <dxf>
      <font>
        <b val="0"/>
        <i val="0"/>
        <strike val="0"/>
        <condense val="0"/>
        <extend val="0"/>
        <outline val="0"/>
        <shadow val="0"/>
        <u val="none"/>
        <vertAlign val="baseline"/>
        <sz val="8"/>
        <color theme="1"/>
        <name val="Noto Sans"/>
        <scheme val="minor"/>
      </font>
      <numFmt numFmtId="166" formatCode="0.0"/>
      <border diagonalUp="0" diagonalDown="0" outline="0">
        <left style="thin">
          <color indexed="64"/>
        </left>
        <right/>
        <top/>
        <bottom/>
      </border>
    </dxf>
    <dxf>
      <font>
        <b val="0"/>
        <i val="0"/>
        <strike val="0"/>
        <condense val="0"/>
        <extend val="0"/>
        <outline val="0"/>
        <shadow val="0"/>
        <u val="none"/>
        <vertAlign val="baseline"/>
        <sz val="8"/>
        <color theme="1"/>
        <name val="Noto Sans"/>
        <scheme val="minor"/>
      </font>
      <numFmt numFmtId="166" formatCode="0.0"/>
      <border diagonalUp="0" diagonalDown="0" outline="0">
        <left/>
        <right style="thin">
          <color indexed="64"/>
        </right>
        <top/>
        <bottom/>
      </border>
    </dxf>
    <dxf>
      <font>
        <b val="0"/>
        <i val="0"/>
        <strike val="0"/>
        <condense val="0"/>
        <extend val="0"/>
        <outline val="0"/>
        <shadow val="0"/>
        <u val="none"/>
        <vertAlign val="baseline"/>
        <sz val="8"/>
        <color theme="1"/>
        <name val="Noto Sans"/>
        <scheme val="minor"/>
      </font>
      <numFmt numFmtId="166" formatCode="0.0"/>
    </dxf>
    <dxf>
      <font>
        <b val="0"/>
        <i val="0"/>
        <strike val="0"/>
        <condense val="0"/>
        <extend val="0"/>
        <outline val="0"/>
        <shadow val="0"/>
        <u val="none"/>
        <vertAlign val="baseline"/>
        <sz val="8"/>
        <color theme="1"/>
        <name val="Noto Sans"/>
        <scheme val="minor"/>
      </font>
      <numFmt numFmtId="166" formatCode="0.0"/>
      <border diagonalUp="0" diagonalDown="0" outline="0">
        <left style="thin">
          <color indexed="64"/>
        </left>
        <right/>
        <top/>
        <bottom/>
      </border>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border diagonalUp="0" diagonalDown="0">
        <left/>
        <right style="thin">
          <color indexed="64"/>
        </right>
        <top/>
        <bottom/>
        <vertical/>
        <horizontal/>
      </border>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border diagonalUp="0" diagonalDown="0">
        <left style="thin">
          <color indexed="64"/>
        </left>
        <right/>
        <top/>
        <bottom/>
        <vertical/>
        <horizontal/>
      </border>
    </dxf>
    <dxf>
      <font>
        <b val="0"/>
        <i val="0"/>
        <strike val="0"/>
        <condense val="0"/>
        <extend val="0"/>
        <outline val="0"/>
        <shadow val="0"/>
        <u val="none"/>
        <vertAlign val="baseline"/>
        <sz val="8"/>
        <color theme="1"/>
        <name val="Noto Sans"/>
        <scheme val="minor"/>
      </font>
      <border diagonalUp="0" diagonalDown="0">
        <left/>
        <right style="thin">
          <color indexed="64"/>
        </right>
        <top/>
        <bottom/>
        <vertical/>
        <horizontal/>
      </border>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border diagonalUp="0" diagonalDown="0">
        <left style="thin">
          <color indexed="64"/>
        </left>
        <right/>
        <top/>
        <bottom/>
        <vertical/>
        <horizontal/>
      </border>
    </dxf>
    <dxf>
      <font>
        <b val="0"/>
        <i val="0"/>
        <strike val="0"/>
        <condense val="0"/>
        <extend val="0"/>
        <outline val="0"/>
        <shadow val="0"/>
        <u val="none"/>
        <vertAlign val="baseline"/>
        <sz val="8"/>
        <color theme="1"/>
        <name val="Noto Sans"/>
        <scheme val="minor"/>
      </font>
      <border diagonalUp="0" diagonalDown="0">
        <left/>
        <right style="thin">
          <color indexed="64"/>
        </right>
        <top/>
        <bottom/>
        <vertical/>
        <horizontal/>
      </border>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border diagonalUp="0" diagonalDown="0">
        <left style="thin">
          <color indexed="64"/>
        </left>
        <right/>
        <top/>
        <bottom/>
        <vertical/>
        <horizontal/>
      </border>
    </dxf>
    <dxf>
      <font>
        <b val="0"/>
        <i val="0"/>
        <strike val="0"/>
        <condense val="0"/>
        <extend val="0"/>
        <outline val="0"/>
        <shadow val="0"/>
        <u val="none"/>
        <vertAlign val="baseline"/>
        <sz val="8"/>
        <color theme="1"/>
        <name val="Noto Sans"/>
        <scheme val="minor"/>
      </font>
      <border diagonalUp="0" diagonalDown="0">
        <left/>
        <right style="thin">
          <color indexed="64"/>
        </right>
        <top/>
        <bottom/>
        <vertical/>
        <horizontal/>
      </border>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border diagonalUp="0" diagonalDown="0">
        <left style="thin">
          <color indexed="64"/>
        </left>
        <right/>
        <top/>
        <bottom/>
        <vertical/>
        <horizontal/>
      </border>
    </dxf>
    <dxf>
      <font>
        <b val="0"/>
        <i val="0"/>
        <strike val="0"/>
        <condense val="0"/>
        <extend val="0"/>
        <outline val="0"/>
        <shadow val="0"/>
        <u val="none"/>
        <vertAlign val="baseline"/>
        <sz val="8"/>
        <color theme="1"/>
        <name val="Noto Sans"/>
        <scheme val="minor"/>
      </font>
      <border diagonalUp="0" diagonalDown="0">
        <left/>
        <right style="thin">
          <color indexed="64"/>
        </right>
        <top/>
        <bottom/>
        <vertical/>
        <horizontal/>
      </border>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border diagonalUp="0" diagonalDown="0">
        <left style="thin">
          <color indexed="64"/>
        </left>
        <right/>
        <top/>
        <bottom/>
        <vertical/>
        <horizontal/>
      </border>
    </dxf>
    <dxf>
      <font>
        <b val="0"/>
        <i val="0"/>
        <strike val="0"/>
        <condense val="0"/>
        <extend val="0"/>
        <outline val="0"/>
        <shadow val="0"/>
        <u val="none"/>
        <vertAlign val="baseline"/>
        <sz val="8"/>
        <color theme="1"/>
        <name val="Noto Sans"/>
        <scheme val="minor"/>
      </font>
      <border diagonalUp="0" diagonalDown="0">
        <left/>
        <right style="thin">
          <color indexed="64"/>
        </right>
        <top/>
        <bottom/>
        <vertical/>
        <horizontal/>
      </border>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border diagonalUp="0" diagonalDown="0">
        <left style="thin">
          <color indexed="64"/>
        </left>
        <right/>
        <top/>
        <bottom/>
        <vertical/>
        <horizontal/>
      </border>
    </dxf>
    <dxf>
      <font>
        <b val="0"/>
        <i val="0"/>
        <strike val="0"/>
        <condense val="0"/>
        <extend val="0"/>
        <outline val="0"/>
        <shadow val="0"/>
        <u val="none"/>
        <vertAlign val="baseline"/>
        <sz val="8"/>
        <color theme="1"/>
        <name val="Noto Sans"/>
        <scheme val="minor"/>
      </font>
      <border diagonalUp="0" diagonalDown="0">
        <left/>
        <right style="thin">
          <color indexed="64"/>
        </right>
        <top/>
        <bottom/>
        <vertical/>
        <horizontal/>
      </border>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border diagonalUp="0" diagonalDown="0">
        <left style="thin">
          <color indexed="64"/>
        </left>
        <right/>
        <top/>
        <bottom/>
        <vertical/>
        <horizontal/>
      </border>
    </dxf>
    <dxf>
      <font>
        <b val="0"/>
        <i val="0"/>
        <strike val="0"/>
        <condense val="0"/>
        <extend val="0"/>
        <outline val="0"/>
        <shadow val="0"/>
        <u val="none"/>
        <vertAlign val="baseline"/>
        <sz val="8"/>
        <color theme="1"/>
        <name val="Noto Sans"/>
        <scheme val="minor"/>
      </font>
      <border diagonalUp="0" diagonalDown="0">
        <left/>
        <right style="thin">
          <color indexed="64"/>
        </right>
        <top/>
        <bottom/>
        <vertical/>
        <horizontal/>
      </border>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border diagonalUp="0" diagonalDown="0">
        <left style="thin">
          <color indexed="64"/>
        </left>
        <right/>
        <top/>
        <bottom/>
        <vertical/>
        <horizontal/>
      </border>
    </dxf>
    <dxf>
      <font>
        <b val="0"/>
        <i val="0"/>
        <strike val="0"/>
        <condense val="0"/>
        <extend val="0"/>
        <outline val="0"/>
        <shadow val="0"/>
        <u val="none"/>
        <vertAlign val="baseline"/>
        <sz val="8"/>
        <color theme="1"/>
        <name val="Noto Sans"/>
        <scheme val="minor"/>
      </font>
      <border diagonalUp="0" diagonalDown="0">
        <left/>
        <right style="thin">
          <color indexed="64"/>
        </right>
        <top/>
        <bottom/>
        <vertical/>
        <horizontal/>
      </border>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border diagonalUp="0" diagonalDown="0">
        <left style="thin">
          <color indexed="64"/>
        </left>
        <right/>
        <top/>
        <bottom/>
        <vertical/>
        <horizontal/>
      </border>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numFmt numFmtId="165" formatCode="#,##0.0"/>
      <border diagonalUp="0" diagonalDown="0">
        <left/>
        <right style="thin">
          <color indexed="64"/>
        </right>
        <top/>
        <bottom/>
        <vertical/>
        <horizontal/>
      </border>
    </dxf>
    <dxf>
      <numFmt numFmtId="165" formatCode="#,##0.0"/>
    </dxf>
    <dxf>
      <numFmt numFmtId="165" formatCode="#,##0.0"/>
      <border diagonalUp="0" diagonalDown="0">
        <left style="thin">
          <color indexed="64"/>
        </left>
        <right/>
        <top/>
        <bottom/>
        <vertical/>
        <horizontal/>
      </border>
    </dxf>
    <dxf>
      <numFmt numFmtId="165" formatCode="#,##0.0"/>
      <border diagonalUp="0" diagonalDown="0">
        <left/>
        <right style="thin">
          <color indexed="64"/>
        </right>
        <top/>
        <bottom/>
        <vertical/>
        <horizontal/>
      </border>
    </dxf>
    <dxf>
      <numFmt numFmtId="165" formatCode="#,##0.0"/>
    </dxf>
    <dxf>
      <numFmt numFmtId="165" formatCode="#,##0.0"/>
      <border diagonalUp="0" diagonalDown="0">
        <left style="thin">
          <color indexed="64"/>
        </left>
        <right/>
        <top/>
        <bottom/>
        <vertical/>
        <horizontal/>
      </border>
    </dxf>
    <dxf>
      <numFmt numFmtId="165" formatCode="#,##0.0"/>
      <border diagonalUp="0" diagonalDown="0">
        <left/>
        <right style="thin">
          <color indexed="64"/>
        </right>
        <top/>
        <bottom/>
        <vertical/>
        <horizontal/>
      </border>
    </dxf>
    <dxf>
      <numFmt numFmtId="165" formatCode="#,##0.0"/>
    </dxf>
    <dxf>
      <numFmt numFmtId="165" formatCode="#,##0.0"/>
      <border diagonalUp="0" diagonalDown="0">
        <left style="thin">
          <color indexed="64"/>
        </left>
        <right/>
        <top/>
        <bottom/>
        <vertical/>
        <horizontal/>
      </border>
    </dxf>
    <dxf>
      <alignment horizontal="left" vertical="center" textRotation="0" wrapText="1" indent="0" justifyLastLine="0" shrinkToFit="0" readingOrder="0"/>
    </dxf>
    <dxf>
      <numFmt numFmtId="3" formatCode="#,##0"/>
    </dxf>
    <dxf>
      <numFmt numFmtId="3" formatCode="#,##0"/>
    </dxf>
    <dxf>
      <numFmt numFmtId="3" formatCode="#,##0"/>
    </dxf>
    <dxf>
      <numFmt numFmtId="3" formatCode="#,##0"/>
      <border diagonalUp="0" diagonalDown="0">
        <left/>
        <right style="thin">
          <color indexed="64"/>
        </right>
        <top/>
        <bottom/>
        <vertical/>
        <horizontal/>
      </border>
    </dxf>
    <dxf>
      <numFmt numFmtId="3" formatCode="#,##0"/>
    </dxf>
    <dxf>
      <numFmt numFmtId="3" formatCode="#,##0"/>
      <border diagonalUp="0" diagonalDown="0">
        <left style="thin">
          <color indexed="64"/>
        </left>
        <right/>
        <top/>
        <bottom/>
        <vertical/>
        <horizontal/>
      </border>
    </dxf>
    <dxf>
      <numFmt numFmtId="3" formatCode="#,##0"/>
      <border diagonalUp="0" diagonalDown="0">
        <left/>
        <right style="thin">
          <color indexed="64"/>
        </right>
        <top/>
        <bottom/>
        <vertical/>
        <horizontal/>
      </border>
    </dxf>
    <dxf>
      <numFmt numFmtId="3" formatCode="#,##0"/>
    </dxf>
    <dxf>
      <numFmt numFmtId="3" formatCode="#,##0"/>
      <border diagonalUp="0" diagonalDown="0">
        <left style="thin">
          <color indexed="64"/>
        </left>
        <right/>
        <top/>
        <bottom/>
        <vertical/>
        <horizontal/>
      </border>
    </dxf>
    <dxf>
      <border diagonalUp="0" diagonalDown="0">
        <left style="thin">
          <color indexed="64"/>
        </left>
        <right style="thin">
          <color indexed="64"/>
        </right>
        <top style="thin">
          <color indexed="64"/>
        </top>
        <bottom style="thin">
          <color indexed="64"/>
        </bottom>
      </border>
    </dxf>
    <dxf>
      <alignment horizontal="left" vertical="center" textRotation="0" wrapText="1" indent="0" justifyLastLine="0" shrinkToFit="0" readingOrder="0"/>
    </dxf>
    <dxf>
      <font>
        <b val="0"/>
        <i val="0"/>
        <strike val="0"/>
        <condense val="0"/>
        <extend val="0"/>
        <outline val="0"/>
        <shadow val="0"/>
        <u val="none"/>
        <vertAlign val="baseline"/>
        <sz val="9"/>
        <color auto="1"/>
        <name val="Noto Sans"/>
        <scheme val="minor"/>
      </font>
      <fill>
        <patternFill patternType="none">
          <fgColor indexed="64"/>
          <bgColor indexed="65"/>
        </patternFill>
      </fill>
      <border diagonalUp="0" diagonalDown="0" outline="0">
        <left/>
        <right style="thin">
          <color indexed="64"/>
        </right>
        <top/>
        <bottom/>
      </border>
    </dxf>
    <dxf>
      <font>
        <b val="0"/>
        <i val="0"/>
        <strike val="0"/>
        <condense val="0"/>
        <extend val="0"/>
        <outline val="0"/>
        <shadow val="0"/>
        <u val="none"/>
        <vertAlign val="baseline"/>
        <sz val="9"/>
        <color auto="1"/>
        <name val="Noto Sans"/>
        <scheme val="minor"/>
      </font>
      <fill>
        <patternFill patternType="none">
          <fgColor indexed="64"/>
          <bgColor indexed="65"/>
        </patternFill>
      </fill>
      <alignment horizontal="left" vertical="center" textRotation="0" wrapText="0" indent="0" justifyLastLine="0" shrinkToFit="0" readingOrder="0"/>
    </dxf>
    <dxf>
      <font>
        <strike val="0"/>
        <outline val="0"/>
        <shadow val="0"/>
        <u val="none"/>
        <vertAlign val="baseline"/>
        <sz val="9"/>
        <name val="Noto Sans"/>
        <scheme val="minor"/>
      </font>
    </dxf>
    <dxf>
      <font>
        <b/>
        <i val="0"/>
        <strike val="0"/>
        <condense val="0"/>
        <extend val="0"/>
        <outline val="0"/>
        <shadow val="0"/>
        <u val="none"/>
        <vertAlign val="baseline"/>
        <sz val="9"/>
        <color auto="1"/>
        <name val="Noto Sans"/>
        <scheme val="minor"/>
      </font>
      <fill>
        <patternFill patternType="none">
          <fgColor indexed="64"/>
          <bgColor indexed="65"/>
        </patternFill>
      </fill>
    </dxf>
    <dxf>
      <font>
        <b val="0"/>
        <i val="0"/>
        <strike val="0"/>
        <condense val="0"/>
        <extend val="0"/>
        <outline val="0"/>
        <shadow val="0"/>
        <u val="none"/>
        <vertAlign val="baseline"/>
        <sz val="9"/>
        <color auto="1"/>
        <name val="Noto Sans"/>
        <scheme val="minor"/>
      </font>
      <fill>
        <patternFill patternType="none">
          <fgColor indexed="64"/>
          <bgColor indexed="65"/>
        </patternFill>
      </fill>
    </dxf>
    <dxf>
      <font>
        <b val="0"/>
        <i val="0"/>
        <strike val="0"/>
        <condense val="0"/>
        <extend val="0"/>
        <outline val="0"/>
        <shadow val="0"/>
        <u val="none"/>
        <vertAlign val="baseline"/>
        <sz val="9"/>
        <color auto="1"/>
        <name val="Noto Sans"/>
        <scheme val="minor"/>
      </font>
      <fill>
        <patternFill patternType="none">
          <fgColor indexed="64"/>
          <bgColor indexed="65"/>
        </patternFill>
      </fill>
      <alignment horizontal="left" vertical="center" textRotation="0" wrapText="0" indent="0" justifyLastLine="0" shrinkToFit="0" readingOrder="0"/>
      <border diagonalUp="0" diagonalDown="0" outline="0">
        <left/>
        <right style="thin">
          <color indexed="64"/>
        </right>
        <top/>
        <bottom/>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9"/>
        <name val="Noto Sans"/>
        <scheme val="minor"/>
      </font>
    </dxf>
    <dxf>
      <font>
        <b val="0"/>
        <i val="0"/>
        <strike val="0"/>
        <condense val="0"/>
        <extend val="0"/>
        <outline val="0"/>
        <shadow val="0"/>
        <u val="none"/>
        <vertAlign val="baseline"/>
        <sz val="9"/>
        <color auto="1"/>
        <name val="Noto Sans"/>
        <scheme val="minor"/>
      </font>
      <fill>
        <patternFill patternType="none">
          <fgColor indexed="64"/>
          <bgColor indexed="65"/>
        </patternFill>
      </fill>
    </dxf>
    <dxf>
      <font>
        <strike val="0"/>
        <outline val="0"/>
        <shadow val="0"/>
        <u val="none"/>
        <vertAlign val="baseline"/>
        <sz val="9"/>
        <color theme="1"/>
        <name val="Noto Sans"/>
        <scheme val="minor"/>
      </font>
    </dxf>
    <dxf>
      <font>
        <strike val="0"/>
        <outline val="0"/>
        <shadow val="0"/>
        <u val="none"/>
        <vertAlign val="baseline"/>
        <sz val="9"/>
        <color theme="1"/>
        <name val="Noto Sans"/>
        <scheme val="minor"/>
      </font>
    </dxf>
    <dxf>
      <font>
        <strike val="0"/>
        <outline val="0"/>
        <shadow val="0"/>
        <u val="none"/>
        <vertAlign val="baseline"/>
        <sz val="9"/>
        <color theme="1"/>
        <name val="Noto Sans"/>
        <scheme val="minor"/>
      </font>
      <alignment horizontal="left" vertical="center" textRotation="0" wrapText="0" indent="0" justifyLastLine="0" shrinkToFit="0" readingOrder="0"/>
    </dxf>
    <dxf>
      <border diagonalUp="0" diagonalDown="0">
        <left style="thin">
          <color rgb="FF000000"/>
        </left>
        <right style="thin">
          <color rgb="FF000000"/>
        </right>
        <top style="thin">
          <color rgb="FF000000"/>
        </top>
        <bottom style="thin">
          <color rgb="FF000000"/>
        </bottom>
      </border>
    </dxf>
    <dxf>
      <font>
        <strike val="0"/>
        <outline val="0"/>
        <shadow val="0"/>
        <u val="none"/>
        <vertAlign val="baseline"/>
        <sz val="9"/>
        <color theme="1"/>
        <name val="Noto Sans"/>
        <scheme val="minor"/>
      </font>
    </dxf>
    <dxf>
      <font>
        <strike val="0"/>
        <outline val="0"/>
        <shadow val="0"/>
        <u val="none"/>
        <vertAlign val="baseline"/>
        <sz val="9"/>
        <color theme="1"/>
        <name val="Noto Sans"/>
        <scheme val="minor"/>
      </font>
    </dxf>
    <dxf>
      <font>
        <strike val="0"/>
        <outline val="0"/>
        <shadow val="0"/>
        <u val="none"/>
        <vertAlign val="baseline"/>
        <sz val="9"/>
        <name val="Noto Sans"/>
        <scheme val="minor"/>
      </font>
    </dxf>
    <dxf>
      <font>
        <strike val="0"/>
        <outline val="0"/>
        <shadow val="0"/>
        <u val="none"/>
        <vertAlign val="baseline"/>
        <sz val="9"/>
        <name val="Noto Sans"/>
        <scheme val="minor"/>
      </font>
    </dxf>
    <dxf>
      <font>
        <strike val="0"/>
        <outline val="0"/>
        <shadow val="0"/>
        <u val="none"/>
        <vertAlign val="baseline"/>
        <sz val="9"/>
        <name val="Noto Sans"/>
        <scheme val="minor"/>
      </font>
    </dxf>
    <dxf>
      <border diagonalUp="0" diagonalDown="0">
        <left style="thin">
          <color rgb="FF000000"/>
        </left>
        <right style="thin">
          <color rgb="FF000000"/>
        </right>
        <top style="thin">
          <color rgb="FF000000"/>
        </top>
        <bottom style="thin">
          <color rgb="FF000000"/>
        </bottom>
      </border>
    </dxf>
    <dxf>
      <font>
        <strike val="0"/>
        <outline val="0"/>
        <shadow val="0"/>
        <u val="none"/>
        <vertAlign val="baseline"/>
        <sz val="9"/>
        <name val="Noto Sans"/>
        <scheme val="minor"/>
      </font>
    </dxf>
    <dxf>
      <font>
        <strike val="0"/>
        <outline val="0"/>
        <shadow val="0"/>
        <u val="none"/>
        <vertAlign val="baseline"/>
        <sz val="9"/>
        <name val="Noto Sans"/>
        <scheme val="minor"/>
      </font>
    </dxf>
    <dxf>
      <border diagonalUp="0" diagonalDown="0">
        <left style="thin">
          <color indexed="64"/>
        </left>
        <right style="thin">
          <color indexed="64"/>
        </right>
        <top style="thin">
          <color indexed="64"/>
        </top>
        <bottom style="thin">
          <color indexed="64"/>
        </bottom>
      </border>
    </dxf>
    <dxf>
      <fill>
        <patternFill>
          <bgColor theme="3"/>
        </patternFill>
      </fill>
    </dxf>
    <dxf>
      <font>
        <b/>
        <i val="0"/>
        <strike val="0"/>
      </font>
      <fill>
        <patternFill>
          <bgColor theme="3"/>
        </patternFill>
      </fill>
      <border>
        <bottom style="thin">
          <color auto="1"/>
        </bottom>
      </border>
    </dxf>
    <dxf>
      <font>
        <b val="0"/>
        <i val="0"/>
        <strike val="0"/>
      </font>
      <border>
        <left/>
        <right/>
        <top style="thin">
          <color auto="1"/>
        </top>
        <bottom style="thin">
          <color auto="1"/>
        </bottom>
        <vertical style="thin">
          <color auto="1"/>
        </vertical>
        <horizontal/>
      </border>
    </dxf>
    <dxf>
      <fill>
        <patternFill>
          <bgColor theme="3"/>
        </patternFill>
      </fill>
    </dxf>
    <dxf>
      <font>
        <b/>
        <i val="0"/>
        <strike val="0"/>
      </font>
      <fill>
        <patternFill>
          <bgColor theme="3"/>
        </patternFill>
      </fill>
    </dxf>
    <dxf>
      <font>
        <b val="0"/>
        <i val="0"/>
        <strike val="0"/>
      </font>
      <border>
        <left/>
        <right/>
        <top style="thin">
          <color auto="1"/>
        </top>
        <bottom style="thin">
          <color auto="1"/>
        </bottom>
        <vertical/>
        <horizontal style="thin">
          <color auto="1"/>
        </horizontal>
      </border>
    </dxf>
    <dxf>
      <fill>
        <patternFill>
          <bgColor theme="8"/>
        </patternFill>
      </fill>
    </dxf>
    <dxf>
      <font>
        <b/>
        <i val="0"/>
        <strike val="0"/>
      </font>
      <fill>
        <patternFill>
          <bgColor theme="8"/>
        </patternFill>
      </fill>
      <border>
        <bottom style="thin">
          <color auto="1"/>
        </bottom>
      </border>
    </dxf>
    <dxf>
      <font>
        <b val="0"/>
        <i val="0"/>
        <strike val="0"/>
      </font>
      <border>
        <left/>
        <right/>
        <top style="thin">
          <color auto="1"/>
        </top>
        <bottom style="thin">
          <color auto="1"/>
        </bottom>
        <vertical style="thin">
          <color auto="1"/>
        </vertical>
        <horizontal/>
      </border>
    </dxf>
    <dxf>
      <fill>
        <patternFill>
          <bgColor theme="8"/>
        </patternFill>
      </fill>
    </dxf>
    <dxf>
      <font>
        <b/>
        <i val="0"/>
        <strike val="0"/>
      </font>
      <fill>
        <patternFill>
          <bgColor theme="8"/>
        </patternFill>
      </fill>
    </dxf>
    <dxf>
      <font>
        <b val="0"/>
        <i val="0"/>
        <strike val="0"/>
      </font>
      <border>
        <left/>
        <right/>
        <top style="thin">
          <color auto="1"/>
        </top>
        <bottom style="thin">
          <color auto="1"/>
        </bottom>
        <vertical/>
        <horizontal style="thin">
          <color auto="1"/>
        </horizontal>
      </border>
    </dxf>
  </dxfs>
  <tableStyles count="4" defaultTableStyle="1. SoS Tabell blå" defaultPivotStyle="PivotStyleLight16">
    <tableStyle name="1. SoS Tabell blå" pivot="0" count="3" xr9:uid="{00000000-0011-0000-FFFF-FFFF00000000}">
      <tableStyleElement type="wholeTable" dxfId="1777"/>
      <tableStyleElement type="headerRow" dxfId="1776"/>
      <tableStyleElement type="secondRowStripe" dxfId="1775"/>
    </tableStyle>
    <tableStyle name="1. SoS Tabell blå text" pivot="0" count="3" xr9:uid="{00000000-0011-0000-FFFF-FFFF01000000}">
      <tableStyleElement type="wholeTable" dxfId="1774"/>
      <tableStyleElement type="headerRow" dxfId="1773"/>
      <tableStyleElement type="secondRowStripe" dxfId="1772"/>
    </tableStyle>
    <tableStyle name="2. SoS Tabell beige" pivot="0" count="3" xr9:uid="{00000000-0011-0000-FFFF-FFFF02000000}">
      <tableStyleElement type="wholeTable" dxfId="1771"/>
      <tableStyleElement type="headerRow" dxfId="1770"/>
      <tableStyleElement type="secondRowStripe" dxfId="1769"/>
    </tableStyle>
    <tableStyle name="2. SoS Tabell beige text" pivot="0" count="3" xr9:uid="{00000000-0011-0000-FFFF-FFFF03000000}">
      <tableStyleElement type="wholeTable" dxfId="1768"/>
      <tableStyleElement type="headerRow" dxfId="1767"/>
      <tableStyleElement type="secondRowStripe" dxfId="1766"/>
    </tableStyle>
  </tableStyles>
  <colors>
    <mruColors>
      <color rgb="FF008276"/>
      <color rgb="FFDBF0F6"/>
      <color rgb="FFEDF1F3"/>
      <color rgb="FFA6BCC6"/>
      <color rgb="FFECB94F"/>
      <color rgb="FFC75136"/>
      <color rgb="FFECCFE9"/>
      <color rgb="FFF9E0A7"/>
      <color rgb="FF79D3C5"/>
      <color rgb="FFF7CAA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styles" Target="styles.xml"/><Relationship Id="rId50" Type="http://schemas.openxmlformats.org/officeDocument/2006/relationships/customXml" Target="../customXml/item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customXml" Target="../customXml/item2.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theme" Target="theme/theme1.xml"/><Relationship Id="rId20" Type="http://schemas.openxmlformats.org/officeDocument/2006/relationships/worksheet" Target="worksheets/sheet20.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s>
</file>

<file path=xl/charts/_rels/chart1.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3" Type="http://schemas.openxmlformats.org/officeDocument/2006/relationships/themeOverride" Target="../theme/themeOverride10.xml"/><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3" Type="http://schemas.openxmlformats.org/officeDocument/2006/relationships/themeOverride" Target="../theme/themeOverride11.xml"/><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3" Type="http://schemas.openxmlformats.org/officeDocument/2006/relationships/themeOverride" Target="../theme/themeOverride12.xml"/><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3" Type="http://schemas.openxmlformats.org/officeDocument/2006/relationships/themeOverride" Target="../theme/themeOverride13.xml"/><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3" Type="http://schemas.openxmlformats.org/officeDocument/2006/relationships/themeOverride" Target="../theme/themeOverride14.xml"/><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3" Type="http://schemas.openxmlformats.org/officeDocument/2006/relationships/themeOverride" Target="../theme/themeOverride15.xml"/><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3" Type="http://schemas.openxmlformats.org/officeDocument/2006/relationships/themeOverride" Target="../theme/themeOverride16.xml"/><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3" Type="http://schemas.openxmlformats.org/officeDocument/2006/relationships/themeOverride" Target="../theme/themeOverride17.xml"/><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3" Type="http://schemas.openxmlformats.org/officeDocument/2006/relationships/themeOverride" Target="../theme/themeOverride18.xml"/><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3" Type="http://schemas.openxmlformats.org/officeDocument/2006/relationships/themeOverride" Target="../theme/themeOverride19.xml"/><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3" Type="http://schemas.openxmlformats.org/officeDocument/2006/relationships/themeOverride" Target="../theme/themeOverride2.xml"/><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3" Type="http://schemas.openxmlformats.org/officeDocument/2006/relationships/themeOverride" Target="../theme/themeOverride20.xml"/><Relationship Id="rId2" Type="http://schemas.microsoft.com/office/2011/relationships/chartColorStyle" Target="colors20.xml"/><Relationship Id="rId1" Type="http://schemas.microsoft.com/office/2011/relationships/chartStyle" Target="style20.xml"/></Relationships>
</file>

<file path=xl/charts/_rels/chart3.xml.rels><?xml version="1.0" encoding="UTF-8" standalone="yes"?>
<Relationships xmlns="http://schemas.openxmlformats.org/package/2006/relationships"><Relationship Id="rId3" Type="http://schemas.openxmlformats.org/officeDocument/2006/relationships/themeOverride" Target="../theme/themeOverride3.xml"/><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3" Type="http://schemas.openxmlformats.org/officeDocument/2006/relationships/themeOverride" Target="../theme/themeOverride4.xml"/><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3" Type="http://schemas.openxmlformats.org/officeDocument/2006/relationships/themeOverride" Target="../theme/themeOverride5.xml"/><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3" Type="http://schemas.openxmlformats.org/officeDocument/2006/relationships/themeOverride" Target="../theme/themeOverride6.xml"/><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3" Type="http://schemas.openxmlformats.org/officeDocument/2006/relationships/themeOverride" Target="../theme/themeOverride7.xml"/><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3" Type="http://schemas.openxmlformats.org/officeDocument/2006/relationships/themeOverride" Target="../theme/themeOverride8.xml"/><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3" Type="http://schemas.openxmlformats.org/officeDocument/2006/relationships/themeOverride" Target="../theme/themeOverride9.xml"/><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050" b="1" i="0" u="none" strike="noStrike" kern="1200" spc="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r>
              <a:rPr lang="sv-SE" sz="1050" b="1"/>
              <a:t>Andel av befolkningen som besökt tandvården 2023–2025, fördelat efter senaste besöksåret och ålder, män</a:t>
            </a:r>
          </a:p>
        </c:rich>
      </c:tx>
      <c:overlay val="0"/>
      <c:spPr>
        <a:noFill/>
        <a:ln>
          <a:noFill/>
        </a:ln>
        <a:effectLst/>
      </c:spPr>
      <c:txPr>
        <a:bodyPr rot="0" spcFirstLastPara="1" vertOverflow="ellipsis" vert="horz" wrap="square" anchor="ctr" anchorCtr="1"/>
        <a:lstStyle/>
        <a:p>
          <a:pPr>
            <a:defRPr sz="1050" b="1" i="0" u="none" strike="noStrike" kern="1200" spc="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title>
    <c:autoTitleDeleted val="0"/>
    <c:plotArea>
      <c:layout/>
      <c:barChart>
        <c:barDir val="col"/>
        <c:grouping val="stacked"/>
        <c:varyColors val="0"/>
        <c:ser>
          <c:idx val="0"/>
          <c:order val="0"/>
          <c:tx>
            <c:strRef>
              <c:f>'Tabell 1 A–D'!$L$23</c:f>
              <c:strCache>
                <c:ptCount val="1"/>
                <c:pt idx="0">
                  <c:v>2025</c:v>
                </c:pt>
              </c:strCache>
            </c:strRef>
          </c:tx>
          <c:spPr>
            <a:solidFill>
              <a:srgbClr val="EBFAFC">
                <a:lumMod val="50000"/>
              </a:srgbClr>
            </a:solidFill>
            <a:ln w="3810">
              <a:solidFill>
                <a:srgbClr val="EBFAFC">
                  <a:lumMod val="50000"/>
                </a:srgbClr>
              </a:solidFill>
            </a:ln>
            <a:effectLst/>
          </c:spPr>
          <c:invertIfNegative val="0"/>
          <c:dPt>
            <c:idx val="0"/>
            <c:invertIfNegative val="0"/>
            <c:bubble3D val="0"/>
            <c:spPr>
              <a:solidFill>
                <a:srgbClr val="0070C0"/>
              </a:solidFill>
              <a:ln w="3810">
                <a:solidFill>
                  <a:srgbClr val="017CC1"/>
                </a:solidFill>
              </a:ln>
              <a:effectLst/>
            </c:spPr>
            <c:extLst>
              <c:ext xmlns:c16="http://schemas.microsoft.com/office/drawing/2014/chart" uri="{C3380CC4-5D6E-409C-BE32-E72D297353CC}">
                <c16:uniqueId val="{00000020-0219-45D1-9613-F210D399602B}"/>
              </c:ext>
            </c:extLst>
          </c:dPt>
          <c:dPt>
            <c:idx val="1"/>
            <c:invertIfNegative val="0"/>
            <c:bubble3D val="0"/>
            <c:spPr>
              <a:solidFill>
                <a:srgbClr val="0070C0"/>
              </a:solidFill>
              <a:ln w="3810">
                <a:solidFill>
                  <a:srgbClr val="017CC1"/>
                </a:solidFill>
              </a:ln>
              <a:effectLst/>
            </c:spPr>
            <c:extLst>
              <c:ext xmlns:c16="http://schemas.microsoft.com/office/drawing/2014/chart" uri="{C3380CC4-5D6E-409C-BE32-E72D297353CC}">
                <c16:uniqueId val="{0000001F-0219-45D1-9613-F210D399602B}"/>
              </c:ext>
            </c:extLst>
          </c:dPt>
          <c:dPt>
            <c:idx val="2"/>
            <c:invertIfNegative val="0"/>
            <c:bubble3D val="0"/>
            <c:spPr>
              <a:solidFill>
                <a:srgbClr val="0070C0"/>
              </a:solidFill>
              <a:ln w="3810">
                <a:solidFill>
                  <a:srgbClr val="017CC1"/>
                </a:solidFill>
              </a:ln>
              <a:effectLst/>
            </c:spPr>
            <c:extLst>
              <c:ext xmlns:c16="http://schemas.microsoft.com/office/drawing/2014/chart" uri="{C3380CC4-5D6E-409C-BE32-E72D297353CC}">
                <c16:uniqueId val="{0000001E-0219-45D1-9613-F210D399602B}"/>
              </c:ext>
            </c:extLst>
          </c:dPt>
          <c:dPt>
            <c:idx val="3"/>
            <c:invertIfNegative val="0"/>
            <c:bubble3D val="0"/>
            <c:spPr>
              <a:solidFill>
                <a:srgbClr val="0070C0"/>
              </a:solidFill>
              <a:ln w="3810">
                <a:solidFill>
                  <a:srgbClr val="017CC1"/>
                </a:solidFill>
              </a:ln>
              <a:effectLst/>
            </c:spPr>
            <c:extLst>
              <c:ext xmlns:c16="http://schemas.microsoft.com/office/drawing/2014/chart" uri="{C3380CC4-5D6E-409C-BE32-E72D297353CC}">
                <c16:uniqueId val="{0000001D-0219-45D1-9613-F210D399602B}"/>
              </c:ext>
            </c:extLst>
          </c:dPt>
          <c:dPt>
            <c:idx val="4"/>
            <c:invertIfNegative val="0"/>
            <c:bubble3D val="0"/>
            <c:spPr>
              <a:solidFill>
                <a:srgbClr val="0070C0"/>
              </a:solidFill>
              <a:ln w="3810">
                <a:solidFill>
                  <a:srgbClr val="017CC1"/>
                </a:solidFill>
              </a:ln>
              <a:effectLst/>
            </c:spPr>
            <c:extLst>
              <c:ext xmlns:c16="http://schemas.microsoft.com/office/drawing/2014/chart" uri="{C3380CC4-5D6E-409C-BE32-E72D297353CC}">
                <c16:uniqueId val="{0000001C-0219-45D1-9613-F210D399602B}"/>
              </c:ext>
            </c:extLst>
          </c:dPt>
          <c:dPt>
            <c:idx val="5"/>
            <c:invertIfNegative val="0"/>
            <c:bubble3D val="0"/>
            <c:spPr>
              <a:solidFill>
                <a:srgbClr val="0070C0"/>
              </a:solidFill>
              <a:ln w="3810">
                <a:solidFill>
                  <a:srgbClr val="017CC1"/>
                </a:solidFill>
              </a:ln>
              <a:effectLst/>
            </c:spPr>
            <c:extLst>
              <c:ext xmlns:c16="http://schemas.microsoft.com/office/drawing/2014/chart" uri="{C3380CC4-5D6E-409C-BE32-E72D297353CC}">
                <c16:uniqueId val="{0000001B-0219-45D1-9613-F210D399602B}"/>
              </c:ext>
            </c:extLst>
          </c:dPt>
          <c:dPt>
            <c:idx val="6"/>
            <c:invertIfNegative val="0"/>
            <c:bubble3D val="0"/>
            <c:spPr>
              <a:solidFill>
                <a:srgbClr val="0070C0"/>
              </a:solidFill>
              <a:ln w="3810">
                <a:solidFill>
                  <a:srgbClr val="017CC1"/>
                </a:solidFill>
              </a:ln>
              <a:effectLst/>
            </c:spPr>
            <c:extLst>
              <c:ext xmlns:c16="http://schemas.microsoft.com/office/drawing/2014/chart" uri="{C3380CC4-5D6E-409C-BE32-E72D297353CC}">
                <c16:uniqueId val="{0000001A-0219-45D1-9613-F210D399602B}"/>
              </c:ext>
            </c:extLst>
          </c:dPt>
          <c:dPt>
            <c:idx val="7"/>
            <c:invertIfNegative val="0"/>
            <c:bubble3D val="0"/>
            <c:spPr>
              <a:solidFill>
                <a:srgbClr val="0070C0"/>
              </a:solidFill>
              <a:ln w="3810">
                <a:solidFill>
                  <a:srgbClr val="017CC1"/>
                </a:solidFill>
              </a:ln>
              <a:effectLst/>
            </c:spPr>
            <c:extLst>
              <c:ext xmlns:c16="http://schemas.microsoft.com/office/drawing/2014/chart" uri="{C3380CC4-5D6E-409C-BE32-E72D297353CC}">
                <c16:uniqueId val="{00000019-0219-45D1-9613-F210D399602B}"/>
              </c:ext>
            </c:extLst>
          </c:dPt>
          <c:dPt>
            <c:idx val="8"/>
            <c:invertIfNegative val="0"/>
            <c:bubble3D val="0"/>
            <c:spPr>
              <a:solidFill>
                <a:srgbClr val="0070C0"/>
              </a:solidFill>
              <a:ln w="3810">
                <a:solidFill>
                  <a:srgbClr val="017CC1"/>
                </a:solidFill>
              </a:ln>
              <a:effectLst/>
            </c:spPr>
            <c:extLst>
              <c:ext xmlns:c16="http://schemas.microsoft.com/office/drawing/2014/chart" uri="{C3380CC4-5D6E-409C-BE32-E72D297353CC}">
                <c16:uniqueId val="{00000018-0219-45D1-9613-F210D399602B}"/>
              </c:ext>
            </c:extLst>
          </c:dPt>
          <c:dPt>
            <c:idx val="9"/>
            <c:invertIfNegative val="0"/>
            <c:bubble3D val="0"/>
            <c:spPr>
              <a:solidFill>
                <a:srgbClr val="0070C0"/>
              </a:solidFill>
              <a:ln w="3810">
                <a:solidFill>
                  <a:srgbClr val="017CC1"/>
                </a:solidFill>
              </a:ln>
              <a:effectLst/>
            </c:spPr>
            <c:extLst>
              <c:ext xmlns:c16="http://schemas.microsoft.com/office/drawing/2014/chart" uri="{C3380CC4-5D6E-409C-BE32-E72D297353CC}">
                <c16:uniqueId val="{00000017-0219-45D1-9613-F210D399602B}"/>
              </c:ext>
            </c:extLst>
          </c:dPt>
          <c:dPt>
            <c:idx val="10"/>
            <c:invertIfNegative val="0"/>
            <c:bubble3D val="0"/>
            <c:spPr>
              <a:solidFill>
                <a:srgbClr val="0070C0"/>
              </a:solidFill>
              <a:ln w="3810">
                <a:solidFill>
                  <a:srgbClr val="017CC1"/>
                </a:solidFill>
              </a:ln>
              <a:effectLst/>
            </c:spPr>
            <c:extLst>
              <c:ext xmlns:c16="http://schemas.microsoft.com/office/drawing/2014/chart" uri="{C3380CC4-5D6E-409C-BE32-E72D297353CC}">
                <c16:uniqueId val="{00000016-0219-45D1-9613-F210D399602B}"/>
              </c:ext>
            </c:extLst>
          </c:dPt>
          <c:dPt>
            <c:idx val="11"/>
            <c:invertIfNegative val="0"/>
            <c:bubble3D val="0"/>
            <c:spPr>
              <a:solidFill>
                <a:srgbClr val="0070C0"/>
              </a:solidFill>
              <a:ln w="3810">
                <a:solidFill>
                  <a:srgbClr val="017CC1"/>
                </a:solidFill>
              </a:ln>
              <a:effectLst/>
            </c:spPr>
            <c:extLst>
              <c:ext xmlns:c16="http://schemas.microsoft.com/office/drawing/2014/chart" uri="{C3380CC4-5D6E-409C-BE32-E72D297353CC}">
                <c16:uniqueId val="{00000015-0219-45D1-9613-F210D399602B}"/>
              </c:ext>
            </c:extLst>
          </c:dPt>
          <c:dPt>
            <c:idx val="12"/>
            <c:invertIfNegative val="0"/>
            <c:bubble3D val="0"/>
            <c:spPr>
              <a:solidFill>
                <a:srgbClr val="0070C0"/>
              </a:solidFill>
              <a:ln w="3810">
                <a:solidFill>
                  <a:srgbClr val="017CC1"/>
                </a:solidFill>
              </a:ln>
              <a:effectLst/>
            </c:spPr>
            <c:extLst>
              <c:ext xmlns:c16="http://schemas.microsoft.com/office/drawing/2014/chart" uri="{C3380CC4-5D6E-409C-BE32-E72D297353CC}">
                <c16:uniqueId val="{00000014-0219-45D1-9613-F210D399602B}"/>
              </c:ext>
            </c:extLst>
          </c:dPt>
          <c:dPt>
            <c:idx val="13"/>
            <c:invertIfNegative val="0"/>
            <c:bubble3D val="0"/>
            <c:spPr>
              <a:solidFill>
                <a:srgbClr val="0070C0">
                  <a:alpha val="99000"/>
                </a:srgbClr>
              </a:solidFill>
              <a:ln w="3810">
                <a:solidFill>
                  <a:srgbClr val="017CC1"/>
                </a:solidFill>
              </a:ln>
              <a:effectLst/>
            </c:spPr>
            <c:extLst>
              <c:ext xmlns:c16="http://schemas.microsoft.com/office/drawing/2014/chart" uri="{C3380CC4-5D6E-409C-BE32-E72D297353CC}">
                <c16:uniqueId val="{00000013-0219-45D1-9613-F210D399602B}"/>
              </c:ext>
            </c:extLst>
          </c:dPt>
          <c:cat>
            <c:strRef>
              <c:f>'Tabell 1 A–D'!$K$24:$K$37</c:f>
              <c:strCache>
                <c:ptCount val="14"/>
                <c:pt idx="0">
                  <c:v>24–29</c:v>
                </c:pt>
                <c:pt idx="1">
                  <c:v>30–34</c:v>
                </c:pt>
                <c:pt idx="2">
                  <c:v>35–39</c:v>
                </c:pt>
                <c:pt idx="3">
                  <c:v>40–44</c:v>
                </c:pt>
                <c:pt idx="4">
                  <c:v>45–49</c:v>
                </c:pt>
                <c:pt idx="5">
                  <c:v>50–54</c:v>
                </c:pt>
                <c:pt idx="6">
                  <c:v>55–59</c:v>
                </c:pt>
                <c:pt idx="7">
                  <c:v>60–64</c:v>
                </c:pt>
                <c:pt idx="8">
                  <c:v>65–69</c:v>
                </c:pt>
                <c:pt idx="9">
                  <c:v>70–74</c:v>
                </c:pt>
                <c:pt idx="10">
                  <c:v>75–79</c:v>
                </c:pt>
                <c:pt idx="11">
                  <c:v>80–84</c:v>
                </c:pt>
                <c:pt idx="12">
                  <c:v>85–89</c:v>
                </c:pt>
                <c:pt idx="13">
                  <c:v>90+</c:v>
                </c:pt>
              </c:strCache>
            </c:strRef>
          </c:cat>
          <c:val>
            <c:numRef>
              <c:f>'Tabell 1 A–D'!$L$24:$L$37</c:f>
              <c:numCache>
                <c:formatCode>General</c:formatCode>
                <c:ptCount val="14"/>
                <c:pt idx="0">
                  <c:v>30</c:v>
                </c:pt>
                <c:pt idx="1">
                  <c:v>35.299999999999997</c:v>
                </c:pt>
                <c:pt idx="2">
                  <c:v>37.200000000000003</c:v>
                </c:pt>
                <c:pt idx="3">
                  <c:v>39.4</c:v>
                </c:pt>
                <c:pt idx="4">
                  <c:v>43.4</c:v>
                </c:pt>
                <c:pt idx="5">
                  <c:v>48.4</c:v>
                </c:pt>
                <c:pt idx="6">
                  <c:v>52.3</c:v>
                </c:pt>
                <c:pt idx="7">
                  <c:v>58.2</c:v>
                </c:pt>
                <c:pt idx="8">
                  <c:v>62.9</c:v>
                </c:pt>
                <c:pt idx="9">
                  <c:v>67.3</c:v>
                </c:pt>
                <c:pt idx="10">
                  <c:v>69.099999999999994</c:v>
                </c:pt>
                <c:pt idx="11">
                  <c:v>71.599999999999994</c:v>
                </c:pt>
                <c:pt idx="12">
                  <c:v>65.400000000000006</c:v>
                </c:pt>
                <c:pt idx="13">
                  <c:v>52.9</c:v>
                </c:pt>
              </c:numCache>
            </c:numRef>
          </c:val>
          <c:extLst>
            <c:ext xmlns:c16="http://schemas.microsoft.com/office/drawing/2014/chart" uri="{C3380CC4-5D6E-409C-BE32-E72D297353CC}">
              <c16:uniqueId val="{00000000-49A1-4AF1-A67D-22D8086EA713}"/>
            </c:ext>
          </c:extLst>
        </c:ser>
        <c:ser>
          <c:idx val="1"/>
          <c:order val="1"/>
          <c:tx>
            <c:strRef>
              <c:f>'Tabell 1 A–D'!$M$23</c:f>
              <c:strCache>
                <c:ptCount val="1"/>
                <c:pt idx="0">
                  <c:v>2024</c:v>
                </c:pt>
              </c:strCache>
            </c:strRef>
          </c:tx>
          <c:spPr>
            <a:solidFill>
              <a:srgbClr val="EBFAFC">
                <a:lumMod val="50000"/>
              </a:srgbClr>
            </a:solidFill>
            <a:ln w="3810">
              <a:solidFill>
                <a:srgbClr val="EBFAFC">
                  <a:lumMod val="50000"/>
                </a:srgbClr>
              </a:solidFill>
            </a:ln>
            <a:effectLst/>
          </c:spPr>
          <c:invertIfNegative val="0"/>
          <c:cat>
            <c:strRef>
              <c:f>'Tabell 1 A–D'!$K$24:$K$37</c:f>
              <c:strCache>
                <c:ptCount val="14"/>
                <c:pt idx="0">
                  <c:v>24–29</c:v>
                </c:pt>
                <c:pt idx="1">
                  <c:v>30–34</c:v>
                </c:pt>
                <c:pt idx="2">
                  <c:v>35–39</c:v>
                </c:pt>
                <c:pt idx="3">
                  <c:v>40–44</c:v>
                </c:pt>
                <c:pt idx="4">
                  <c:v>45–49</c:v>
                </c:pt>
                <c:pt idx="5">
                  <c:v>50–54</c:v>
                </c:pt>
                <c:pt idx="6">
                  <c:v>55–59</c:v>
                </c:pt>
                <c:pt idx="7">
                  <c:v>60–64</c:v>
                </c:pt>
                <c:pt idx="8">
                  <c:v>65–69</c:v>
                </c:pt>
                <c:pt idx="9">
                  <c:v>70–74</c:v>
                </c:pt>
                <c:pt idx="10">
                  <c:v>75–79</c:v>
                </c:pt>
                <c:pt idx="11">
                  <c:v>80–84</c:v>
                </c:pt>
                <c:pt idx="12">
                  <c:v>85–89</c:v>
                </c:pt>
                <c:pt idx="13">
                  <c:v>90+</c:v>
                </c:pt>
              </c:strCache>
            </c:strRef>
          </c:cat>
          <c:val>
            <c:numRef>
              <c:f>'Tabell 1 A–D'!$M$24:$M$37</c:f>
              <c:numCache>
                <c:formatCode>General</c:formatCode>
                <c:ptCount val="14"/>
                <c:pt idx="0">
                  <c:v>12.5</c:v>
                </c:pt>
                <c:pt idx="1">
                  <c:v>16.600000000000001</c:v>
                </c:pt>
                <c:pt idx="2">
                  <c:v>16.5</c:v>
                </c:pt>
                <c:pt idx="3">
                  <c:v>15.399999999999999</c:v>
                </c:pt>
                <c:pt idx="4">
                  <c:v>15</c:v>
                </c:pt>
                <c:pt idx="5">
                  <c:v>14.600000000000001</c:v>
                </c:pt>
                <c:pt idx="6">
                  <c:v>13.799999999999997</c:v>
                </c:pt>
                <c:pt idx="7">
                  <c:v>13.099999999999994</c:v>
                </c:pt>
                <c:pt idx="8">
                  <c:v>11.600000000000001</c:v>
                </c:pt>
                <c:pt idx="9">
                  <c:v>10.600000000000009</c:v>
                </c:pt>
                <c:pt idx="10">
                  <c:v>10.400000000000006</c:v>
                </c:pt>
                <c:pt idx="11">
                  <c:v>12</c:v>
                </c:pt>
                <c:pt idx="12">
                  <c:v>14.5</c:v>
                </c:pt>
                <c:pt idx="13">
                  <c:v>19.399999999999999</c:v>
                </c:pt>
              </c:numCache>
            </c:numRef>
          </c:val>
          <c:extLst>
            <c:ext xmlns:c16="http://schemas.microsoft.com/office/drawing/2014/chart" uri="{C3380CC4-5D6E-409C-BE32-E72D297353CC}">
              <c16:uniqueId val="{00000001-49A1-4AF1-A67D-22D8086EA713}"/>
            </c:ext>
          </c:extLst>
        </c:ser>
        <c:ser>
          <c:idx val="2"/>
          <c:order val="2"/>
          <c:tx>
            <c:strRef>
              <c:f>'Tabell 1 A–D'!$N$23</c:f>
              <c:strCache>
                <c:ptCount val="1"/>
                <c:pt idx="0">
                  <c:v>2023</c:v>
                </c:pt>
              </c:strCache>
            </c:strRef>
          </c:tx>
          <c:spPr>
            <a:solidFill>
              <a:srgbClr val="002B45"/>
            </a:solidFill>
            <a:ln w="3810">
              <a:solidFill>
                <a:srgbClr val="00385C"/>
              </a:solidFill>
            </a:ln>
            <a:effectLst/>
          </c:spPr>
          <c:invertIfNegative val="0"/>
          <c:cat>
            <c:strRef>
              <c:f>'Tabell 1 A–D'!$K$24:$K$37</c:f>
              <c:strCache>
                <c:ptCount val="14"/>
                <c:pt idx="0">
                  <c:v>24–29</c:v>
                </c:pt>
                <c:pt idx="1">
                  <c:v>30–34</c:v>
                </c:pt>
                <c:pt idx="2">
                  <c:v>35–39</c:v>
                </c:pt>
                <c:pt idx="3">
                  <c:v>40–44</c:v>
                </c:pt>
                <c:pt idx="4">
                  <c:v>45–49</c:v>
                </c:pt>
                <c:pt idx="5">
                  <c:v>50–54</c:v>
                </c:pt>
                <c:pt idx="6">
                  <c:v>55–59</c:v>
                </c:pt>
                <c:pt idx="7">
                  <c:v>60–64</c:v>
                </c:pt>
                <c:pt idx="8">
                  <c:v>65–69</c:v>
                </c:pt>
                <c:pt idx="9">
                  <c:v>70–74</c:v>
                </c:pt>
                <c:pt idx="10">
                  <c:v>75–79</c:v>
                </c:pt>
                <c:pt idx="11">
                  <c:v>80–84</c:v>
                </c:pt>
                <c:pt idx="12">
                  <c:v>85–89</c:v>
                </c:pt>
                <c:pt idx="13">
                  <c:v>90+</c:v>
                </c:pt>
              </c:strCache>
            </c:strRef>
          </c:cat>
          <c:val>
            <c:numRef>
              <c:f>'Tabell 1 A–D'!$N$24:$N$37</c:f>
              <c:numCache>
                <c:formatCode>General</c:formatCode>
                <c:ptCount val="14"/>
                <c:pt idx="0">
                  <c:v>5.2999999999999972</c:v>
                </c:pt>
                <c:pt idx="1">
                  <c:v>8.2000000000000028</c:v>
                </c:pt>
                <c:pt idx="2">
                  <c:v>7.8999999999999986</c:v>
                </c:pt>
                <c:pt idx="3">
                  <c:v>7.5</c:v>
                </c:pt>
                <c:pt idx="4">
                  <c:v>6.8999999999999986</c:v>
                </c:pt>
                <c:pt idx="5">
                  <c:v>6.2999999999999972</c:v>
                </c:pt>
                <c:pt idx="6">
                  <c:v>5.8000000000000114</c:v>
                </c:pt>
                <c:pt idx="7">
                  <c:v>5.2999999999999972</c:v>
                </c:pt>
                <c:pt idx="8">
                  <c:v>4.5</c:v>
                </c:pt>
                <c:pt idx="9">
                  <c:v>3.8999999999999915</c:v>
                </c:pt>
                <c:pt idx="10">
                  <c:v>4.0999999999999943</c:v>
                </c:pt>
                <c:pt idx="11">
                  <c:v>5.1000000000000085</c:v>
                </c:pt>
                <c:pt idx="12">
                  <c:v>7.1999999999999886</c:v>
                </c:pt>
                <c:pt idx="13">
                  <c:v>11.5</c:v>
                </c:pt>
              </c:numCache>
            </c:numRef>
          </c:val>
          <c:extLst>
            <c:ext xmlns:c16="http://schemas.microsoft.com/office/drawing/2014/chart" uri="{C3380CC4-5D6E-409C-BE32-E72D297353CC}">
              <c16:uniqueId val="{00000002-49A1-4AF1-A67D-22D8086EA713}"/>
            </c:ext>
          </c:extLst>
        </c:ser>
        <c:dLbls>
          <c:showLegendKey val="0"/>
          <c:showVal val="0"/>
          <c:showCatName val="0"/>
          <c:showSerName val="0"/>
          <c:showPercent val="0"/>
          <c:showBubbleSize val="0"/>
        </c:dLbls>
        <c:gapWidth val="90"/>
        <c:overlap val="100"/>
        <c:axId val="674927696"/>
        <c:axId val="674928176"/>
      </c:barChart>
      <c:catAx>
        <c:axId val="674927696"/>
        <c:scaling>
          <c:orientation val="minMax"/>
        </c:scaling>
        <c:delete val="0"/>
        <c:axPos val="b"/>
        <c:numFmt formatCode="General" sourceLinked="1"/>
        <c:majorTickMark val="out"/>
        <c:minorTickMark val="none"/>
        <c:tickLblPos val="nextTo"/>
        <c:spPr>
          <a:noFill/>
          <a:ln w="9525" cap="flat" cmpd="sng" algn="ctr">
            <a:solidFill>
              <a:srgbClr val="4C4C4C"/>
            </a:solidFill>
            <a:round/>
          </a:ln>
          <a:effectLst/>
        </c:spPr>
        <c:txPr>
          <a:bodyPr rot="-5400000" spcFirstLastPara="1" vertOverflow="ellipsis"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674928176"/>
        <c:crosses val="autoZero"/>
        <c:auto val="1"/>
        <c:lblAlgn val="ctr"/>
        <c:lblOffset val="100"/>
        <c:noMultiLvlLbl val="0"/>
      </c:catAx>
      <c:valAx>
        <c:axId val="674928176"/>
        <c:scaling>
          <c:orientation val="minMax"/>
        </c:scaling>
        <c:delete val="0"/>
        <c:axPos val="l"/>
        <c:majorGridlines>
          <c:spPr>
            <a:ln w="9525" cap="flat" cmpd="sng" algn="ctr">
              <a:solidFill>
                <a:srgbClr val="BFBFBF"/>
              </a:solidFill>
              <a:round/>
            </a:ln>
            <a:effectLst/>
          </c:spPr>
        </c:majorGridlines>
        <c:title>
          <c:tx>
            <c:rich>
              <a:bodyPr rot="-540000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r>
                  <a:rPr lang="sv-SE"/>
                  <a:t>Procent</a:t>
                </a:r>
              </a:p>
            </c:rich>
          </c:tx>
          <c:overlay val="0"/>
          <c:spPr>
            <a:noFill/>
            <a:ln>
              <a:noFill/>
            </a:ln>
            <a:effectLst/>
          </c:spPr>
          <c:txPr>
            <a:bodyPr rot="-540000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title>
        <c:numFmt formatCode="General" sourceLinked="1"/>
        <c:majorTickMark val="in"/>
        <c:minorTickMark val="none"/>
        <c:tickLblPos val="nextTo"/>
        <c:spPr>
          <a:noFill/>
          <a:ln>
            <a:solidFill>
              <a:srgbClr val="4C4C4C"/>
            </a:solidFill>
          </a:ln>
          <a:effectLst/>
        </c:spPr>
        <c:txPr>
          <a:bodyPr rot="-6000000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674927696"/>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legend>
    <c:plotVisOnly val="1"/>
    <c:dispBlanksAs val="gap"/>
    <c:showDLblsOverMax val="0"/>
    <c:extLst/>
  </c:chart>
  <c:spPr>
    <a:solidFill>
      <a:schemeClr val="bg1"/>
    </a:solidFill>
    <a:ln w="9525" cap="flat" cmpd="sng" algn="ctr">
      <a:solidFill>
        <a:srgbClr val="112B43"/>
      </a:solidFill>
      <a:round/>
    </a:ln>
    <a:effectLst/>
  </c:spPr>
  <c:txPr>
    <a:bodyPr/>
    <a:lstStyle/>
    <a:p>
      <a:pPr>
        <a:defRPr sz="8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050" b="1" i="0" u="none" strike="noStrike" kern="1200" spc="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r>
              <a:rPr lang="sv-SE" sz="1050" b="1"/>
              <a:t>Andel av befolkningen som besökt tandvården 2023–2025, fördelat efter senaste besöksåret och ålder, totalt</a:t>
            </a:r>
          </a:p>
        </c:rich>
      </c:tx>
      <c:overlay val="0"/>
      <c:spPr>
        <a:noFill/>
        <a:ln>
          <a:noFill/>
        </a:ln>
        <a:effectLst/>
      </c:spPr>
      <c:txPr>
        <a:bodyPr rot="0" spcFirstLastPara="1" vertOverflow="ellipsis" vert="horz" wrap="square" anchor="ctr" anchorCtr="1"/>
        <a:lstStyle/>
        <a:p>
          <a:pPr>
            <a:defRPr sz="1050" b="1" i="0" u="none" strike="noStrike" kern="1200" spc="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title>
    <c:autoTitleDeleted val="0"/>
    <c:plotArea>
      <c:layout/>
      <c:barChart>
        <c:barDir val="col"/>
        <c:grouping val="stacked"/>
        <c:varyColors val="0"/>
        <c:ser>
          <c:idx val="0"/>
          <c:order val="0"/>
          <c:tx>
            <c:strRef>
              <c:f>'Tabell 5 A–C'!$R$23</c:f>
              <c:strCache>
                <c:ptCount val="1"/>
                <c:pt idx="0">
                  <c:v>2025</c:v>
                </c:pt>
              </c:strCache>
            </c:strRef>
          </c:tx>
          <c:spPr>
            <a:solidFill>
              <a:srgbClr val="0070C0"/>
            </a:solidFill>
            <a:ln>
              <a:noFill/>
            </a:ln>
            <a:effectLst/>
          </c:spPr>
          <c:invertIfNegative val="0"/>
          <c:cat>
            <c:strRef>
              <c:f>'Tabell 5 A–C'!$K$24:$K$37</c:f>
              <c:strCache>
                <c:ptCount val="14"/>
                <c:pt idx="0">
                  <c:v>24–29</c:v>
                </c:pt>
                <c:pt idx="1">
                  <c:v>30–34</c:v>
                </c:pt>
                <c:pt idx="2">
                  <c:v>35–39</c:v>
                </c:pt>
                <c:pt idx="3">
                  <c:v>40–44</c:v>
                </c:pt>
                <c:pt idx="4">
                  <c:v>45–49</c:v>
                </c:pt>
                <c:pt idx="5">
                  <c:v>50–54</c:v>
                </c:pt>
                <c:pt idx="6">
                  <c:v>55–59</c:v>
                </c:pt>
                <c:pt idx="7">
                  <c:v>60–64</c:v>
                </c:pt>
                <c:pt idx="8">
                  <c:v>65–69</c:v>
                </c:pt>
                <c:pt idx="9">
                  <c:v>70–74</c:v>
                </c:pt>
                <c:pt idx="10">
                  <c:v>75–79</c:v>
                </c:pt>
                <c:pt idx="11">
                  <c:v>80–84</c:v>
                </c:pt>
                <c:pt idx="12">
                  <c:v>85–89</c:v>
                </c:pt>
                <c:pt idx="13">
                  <c:v>90+</c:v>
                </c:pt>
              </c:strCache>
            </c:strRef>
          </c:cat>
          <c:val>
            <c:numRef>
              <c:f>'Tabell 5 A–C'!$R$24:$R$37</c:f>
              <c:numCache>
                <c:formatCode>General</c:formatCode>
                <c:ptCount val="14"/>
                <c:pt idx="0">
                  <c:v>24.9</c:v>
                </c:pt>
                <c:pt idx="1">
                  <c:v>28.8</c:v>
                </c:pt>
                <c:pt idx="2">
                  <c:v>30.1</c:v>
                </c:pt>
                <c:pt idx="3">
                  <c:v>31.6</c:v>
                </c:pt>
                <c:pt idx="4">
                  <c:v>34.9</c:v>
                </c:pt>
                <c:pt idx="5">
                  <c:v>38.700000000000003</c:v>
                </c:pt>
                <c:pt idx="6">
                  <c:v>41.5</c:v>
                </c:pt>
                <c:pt idx="7">
                  <c:v>46</c:v>
                </c:pt>
                <c:pt idx="8">
                  <c:v>50.3</c:v>
                </c:pt>
                <c:pt idx="9">
                  <c:v>54.8</c:v>
                </c:pt>
                <c:pt idx="10">
                  <c:v>56.1</c:v>
                </c:pt>
                <c:pt idx="11">
                  <c:v>57.4</c:v>
                </c:pt>
                <c:pt idx="12">
                  <c:v>49.9</c:v>
                </c:pt>
                <c:pt idx="13">
                  <c:v>34.799999999999997</c:v>
                </c:pt>
              </c:numCache>
            </c:numRef>
          </c:val>
          <c:extLst>
            <c:ext xmlns:c16="http://schemas.microsoft.com/office/drawing/2014/chart" uri="{C3380CC4-5D6E-409C-BE32-E72D297353CC}">
              <c16:uniqueId val="{00000000-AADF-4FAF-B936-295891A8B641}"/>
            </c:ext>
          </c:extLst>
        </c:ser>
        <c:ser>
          <c:idx val="1"/>
          <c:order val="1"/>
          <c:tx>
            <c:strRef>
              <c:f>'Tabell 5 A–C'!$S$23</c:f>
              <c:strCache>
                <c:ptCount val="1"/>
                <c:pt idx="0">
                  <c:v>2024</c:v>
                </c:pt>
              </c:strCache>
            </c:strRef>
          </c:tx>
          <c:spPr>
            <a:solidFill>
              <a:srgbClr val="EBFAFC">
                <a:lumMod val="50000"/>
              </a:srgbClr>
            </a:solidFill>
            <a:ln>
              <a:noFill/>
            </a:ln>
            <a:effectLst/>
          </c:spPr>
          <c:invertIfNegative val="0"/>
          <c:cat>
            <c:strRef>
              <c:f>'Tabell 5 A–C'!$K$24:$K$37</c:f>
              <c:strCache>
                <c:ptCount val="14"/>
                <c:pt idx="0">
                  <c:v>24–29</c:v>
                </c:pt>
                <c:pt idx="1">
                  <c:v>30–34</c:v>
                </c:pt>
                <c:pt idx="2">
                  <c:v>35–39</c:v>
                </c:pt>
                <c:pt idx="3">
                  <c:v>40–44</c:v>
                </c:pt>
                <c:pt idx="4">
                  <c:v>45–49</c:v>
                </c:pt>
                <c:pt idx="5">
                  <c:v>50–54</c:v>
                </c:pt>
                <c:pt idx="6">
                  <c:v>55–59</c:v>
                </c:pt>
                <c:pt idx="7">
                  <c:v>60–64</c:v>
                </c:pt>
                <c:pt idx="8">
                  <c:v>65–69</c:v>
                </c:pt>
                <c:pt idx="9">
                  <c:v>70–74</c:v>
                </c:pt>
                <c:pt idx="10">
                  <c:v>75–79</c:v>
                </c:pt>
                <c:pt idx="11">
                  <c:v>80–84</c:v>
                </c:pt>
                <c:pt idx="12">
                  <c:v>85–89</c:v>
                </c:pt>
                <c:pt idx="13">
                  <c:v>90+</c:v>
                </c:pt>
              </c:strCache>
            </c:strRef>
          </c:cat>
          <c:val>
            <c:numRef>
              <c:f>'Tabell 5 A–C'!$S$24:$S$37</c:f>
              <c:numCache>
                <c:formatCode>General</c:formatCode>
                <c:ptCount val="14"/>
                <c:pt idx="0">
                  <c:v>13.399999999999999</c:v>
                </c:pt>
                <c:pt idx="1">
                  <c:v>18.499999999999996</c:v>
                </c:pt>
                <c:pt idx="2">
                  <c:v>18.799999999999997</c:v>
                </c:pt>
                <c:pt idx="3">
                  <c:v>18</c:v>
                </c:pt>
                <c:pt idx="4">
                  <c:v>18.399999999999999</c:v>
                </c:pt>
                <c:pt idx="5">
                  <c:v>18.699999999999996</c:v>
                </c:pt>
                <c:pt idx="6">
                  <c:v>18.600000000000001</c:v>
                </c:pt>
                <c:pt idx="7">
                  <c:v>18.700000000000003</c:v>
                </c:pt>
                <c:pt idx="8">
                  <c:v>17.900000000000006</c:v>
                </c:pt>
                <c:pt idx="9">
                  <c:v>17.200000000000003</c:v>
                </c:pt>
                <c:pt idx="10">
                  <c:v>16.999999999999993</c:v>
                </c:pt>
                <c:pt idx="11">
                  <c:v>17.899999999999999</c:v>
                </c:pt>
                <c:pt idx="12">
                  <c:v>18.100000000000001</c:v>
                </c:pt>
                <c:pt idx="13">
                  <c:v>17.800000000000004</c:v>
                </c:pt>
              </c:numCache>
            </c:numRef>
          </c:val>
          <c:extLst>
            <c:ext xmlns:c16="http://schemas.microsoft.com/office/drawing/2014/chart" uri="{C3380CC4-5D6E-409C-BE32-E72D297353CC}">
              <c16:uniqueId val="{00000001-AADF-4FAF-B936-295891A8B641}"/>
            </c:ext>
          </c:extLst>
        </c:ser>
        <c:ser>
          <c:idx val="2"/>
          <c:order val="2"/>
          <c:tx>
            <c:strRef>
              <c:f>'Tabell 5 A–C'!$T$23</c:f>
              <c:strCache>
                <c:ptCount val="1"/>
                <c:pt idx="0">
                  <c:v>2023</c:v>
                </c:pt>
              </c:strCache>
            </c:strRef>
          </c:tx>
          <c:spPr>
            <a:solidFill>
              <a:srgbClr val="00385C"/>
            </a:solidFill>
            <a:ln>
              <a:noFill/>
            </a:ln>
            <a:effectLst/>
          </c:spPr>
          <c:invertIfNegative val="0"/>
          <c:cat>
            <c:strRef>
              <c:f>'Tabell 5 A–C'!$K$24:$K$37</c:f>
              <c:strCache>
                <c:ptCount val="14"/>
                <c:pt idx="0">
                  <c:v>24–29</c:v>
                </c:pt>
                <c:pt idx="1">
                  <c:v>30–34</c:v>
                </c:pt>
                <c:pt idx="2">
                  <c:v>35–39</c:v>
                </c:pt>
                <c:pt idx="3">
                  <c:v>40–44</c:v>
                </c:pt>
                <c:pt idx="4">
                  <c:v>45–49</c:v>
                </c:pt>
                <c:pt idx="5">
                  <c:v>50–54</c:v>
                </c:pt>
                <c:pt idx="6">
                  <c:v>55–59</c:v>
                </c:pt>
                <c:pt idx="7">
                  <c:v>60–64</c:v>
                </c:pt>
                <c:pt idx="8">
                  <c:v>65–69</c:v>
                </c:pt>
                <c:pt idx="9">
                  <c:v>70–74</c:v>
                </c:pt>
                <c:pt idx="10">
                  <c:v>75–79</c:v>
                </c:pt>
                <c:pt idx="11">
                  <c:v>80–84</c:v>
                </c:pt>
                <c:pt idx="12">
                  <c:v>85–89</c:v>
                </c:pt>
                <c:pt idx="13">
                  <c:v>90+</c:v>
                </c:pt>
              </c:strCache>
            </c:strRef>
          </c:cat>
          <c:val>
            <c:numRef>
              <c:f>'Tabell 5 A–C'!$T$24:$T$37</c:f>
              <c:numCache>
                <c:formatCode>General</c:formatCode>
                <c:ptCount val="14"/>
                <c:pt idx="0">
                  <c:v>5.3000000000000043</c:v>
                </c:pt>
                <c:pt idx="1">
                  <c:v>8.9000000000000057</c:v>
                </c:pt>
                <c:pt idx="2">
                  <c:v>8.7000000000000028</c:v>
                </c:pt>
                <c:pt idx="3">
                  <c:v>8.1000000000000014</c:v>
                </c:pt>
                <c:pt idx="4">
                  <c:v>7.7000000000000028</c:v>
                </c:pt>
                <c:pt idx="5">
                  <c:v>7.5000000000000071</c:v>
                </c:pt>
                <c:pt idx="6">
                  <c:v>7.1999999999999957</c:v>
                </c:pt>
                <c:pt idx="7">
                  <c:v>7</c:v>
                </c:pt>
                <c:pt idx="8">
                  <c:v>6.2000000000000028</c:v>
                </c:pt>
                <c:pt idx="9">
                  <c:v>5.7000000000000028</c:v>
                </c:pt>
                <c:pt idx="10">
                  <c:v>5.7000000000000028</c:v>
                </c:pt>
                <c:pt idx="11">
                  <c:v>6.5</c:v>
                </c:pt>
                <c:pt idx="12">
                  <c:v>8.2000000000000028</c:v>
                </c:pt>
                <c:pt idx="13">
                  <c:v>11</c:v>
                </c:pt>
              </c:numCache>
            </c:numRef>
          </c:val>
          <c:extLst>
            <c:ext xmlns:c16="http://schemas.microsoft.com/office/drawing/2014/chart" uri="{C3380CC4-5D6E-409C-BE32-E72D297353CC}">
              <c16:uniqueId val="{00000002-AADF-4FAF-B936-295891A8B641}"/>
            </c:ext>
          </c:extLst>
        </c:ser>
        <c:dLbls>
          <c:showLegendKey val="0"/>
          <c:showVal val="0"/>
          <c:showCatName val="0"/>
          <c:showSerName val="0"/>
          <c:showPercent val="0"/>
          <c:showBubbleSize val="0"/>
        </c:dLbls>
        <c:gapWidth val="90"/>
        <c:overlap val="100"/>
        <c:axId val="674927696"/>
        <c:axId val="674928176"/>
      </c:barChart>
      <c:catAx>
        <c:axId val="674927696"/>
        <c:scaling>
          <c:orientation val="minMax"/>
        </c:scaling>
        <c:delete val="0"/>
        <c:axPos val="b"/>
        <c:numFmt formatCode="General" sourceLinked="1"/>
        <c:majorTickMark val="out"/>
        <c:minorTickMark val="none"/>
        <c:tickLblPos val="nextTo"/>
        <c:spPr>
          <a:noFill/>
          <a:ln w="9525" cap="flat" cmpd="sng" algn="ctr">
            <a:solidFill>
              <a:srgbClr val="4C4C4C"/>
            </a:solidFill>
            <a:round/>
          </a:ln>
          <a:effectLst/>
        </c:spPr>
        <c:txPr>
          <a:bodyPr rot="-5400000" spcFirstLastPara="1" vertOverflow="ellipsis"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674928176"/>
        <c:crosses val="autoZero"/>
        <c:auto val="1"/>
        <c:lblAlgn val="ctr"/>
        <c:lblOffset val="100"/>
        <c:noMultiLvlLbl val="0"/>
      </c:catAx>
      <c:valAx>
        <c:axId val="674928176"/>
        <c:scaling>
          <c:orientation val="minMax"/>
        </c:scaling>
        <c:delete val="0"/>
        <c:axPos val="l"/>
        <c:majorGridlines>
          <c:spPr>
            <a:ln w="9525" cap="flat" cmpd="sng" algn="ctr">
              <a:solidFill>
                <a:srgbClr val="BFBFBF"/>
              </a:solidFill>
              <a:round/>
            </a:ln>
            <a:effectLst/>
          </c:spPr>
        </c:majorGridlines>
        <c:title>
          <c:tx>
            <c:rich>
              <a:bodyPr rot="-540000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r>
                  <a:rPr lang="sv-SE"/>
                  <a:t>Procent</a:t>
                </a:r>
              </a:p>
            </c:rich>
          </c:tx>
          <c:overlay val="0"/>
          <c:spPr>
            <a:noFill/>
            <a:ln>
              <a:noFill/>
            </a:ln>
            <a:effectLst/>
          </c:spPr>
          <c:txPr>
            <a:bodyPr rot="-540000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title>
        <c:numFmt formatCode="General" sourceLinked="1"/>
        <c:majorTickMark val="in"/>
        <c:minorTickMark val="none"/>
        <c:tickLblPos val="nextTo"/>
        <c:spPr>
          <a:noFill/>
          <a:ln>
            <a:solidFill>
              <a:srgbClr val="4C4C4C"/>
            </a:solidFill>
          </a:ln>
          <a:effectLst/>
        </c:spPr>
        <c:txPr>
          <a:bodyPr rot="-6000000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674927696"/>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legend>
    <c:plotVisOnly val="1"/>
    <c:dispBlanksAs val="gap"/>
    <c:showDLblsOverMax val="0"/>
    <c:extLst/>
  </c:chart>
  <c:spPr>
    <a:solidFill>
      <a:schemeClr val="bg1"/>
    </a:solidFill>
    <a:ln w="9525" cap="flat" cmpd="sng" algn="ctr">
      <a:solidFill>
        <a:srgbClr val="112B43"/>
      </a:solidFill>
      <a:round/>
    </a:ln>
    <a:effectLst/>
  </c:spPr>
  <c:txPr>
    <a:bodyPr/>
    <a:lstStyle/>
    <a:p>
      <a:pPr>
        <a:defRPr sz="8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960" b="0" i="0" u="none" strike="noStrike" kern="1200" spc="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r>
              <a:rPr lang="sv-SE" sz="1000" b="1"/>
              <a:t>Andel av befolkningen, 24 år och äldre, som gjort minst en basundersökning 2023–2025 fördelat efter senaste besöksåret, män</a:t>
            </a:r>
          </a:p>
        </c:rich>
      </c:tx>
      <c:overlay val="0"/>
      <c:spPr>
        <a:noFill/>
        <a:ln>
          <a:noFill/>
        </a:ln>
        <a:effectLst/>
      </c:spPr>
      <c:txPr>
        <a:bodyPr rot="0" spcFirstLastPara="1" vertOverflow="ellipsis" vert="horz" wrap="square" anchor="ctr" anchorCtr="1"/>
        <a:lstStyle/>
        <a:p>
          <a:pPr>
            <a:defRPr sz="960" b="0" i="0" u="none" strike="noStrike" kern="1200" spc="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title>
    <c:autoTitleDeleted val="0"/>
    <c:plotArea>
      <c:layout/>
      <c:barChart>
        <c:barDir val="bar"/>
        <c:grouping val="stacked"/>
        <c:varyColors val="0"/>
        <c:ser>
          <c:idx val="0"/>
          <c:order val="0"/>
          <c:tx>
            <c:strRef>
              <c:f>'Tabell 6 A–B'!$B$54</c:f>
              <c:strCache>
                <c:ptCount val="1"/>
                <c:pt idx="0">
                  <c:v>2025</c:v>
                </c:pt>
              </c:strCache>
            </c:strRef>
          </c:tx>
          <c:spPr>
            <a:solidFill>
              <a:srgbClr val="017CC1"/>
            </a:solidFill>
            <a:ln w="3810">
              <a:solidFill>
                <a:srgbClr val="017CC1"/>
              </a:solidFill>
            </a:ln>
            <a:effectLst/>
          </c:spPr>
          <c:invertIfNegative val="0"/>
          <c:cat>
            <c:strRef>
              <c:f>'Tabell 6 A–B'!$A$55:$A$76</c:f>
              <c:strCache>
                <c:ptCount val="22"/>
                <c:pt idx="0">
                  <c:v>Stockholm</c:v>
                </c:pt>
                <c:pt idx="1">
                  <c:v>Uppsala</c:v>
                </c:pt>
                <c:pt idx="2">
                  <c:v>Södermanland</c:v>
                </c:pt>
                <c:pt idx="3">
                  <c:v>Östergötland</c:v>
                </c:pt>
                <c:pt idx="4">
                  <c:v>Jönköping</c:v>
                </c:pt>
                <c:pt idx="5">
                  <c:v>Kronoberg</c:v>
                </c:pt>
                <c:pt idx="6">
                  <c:v>Kalmar</c:v>
                </c:pt>
                <c:pt idx="7">
                  <c:v>Gotland</c:v>
                </c:pt>
                <c:pt idx="8">
                  <c:v>Blekinge</c:v>
                </c:pt>
                <c:pt idx="9">
                  <c:v>Skåne</c:v>
                </c:pt>
                <c:pt idx="10">
                  <c:v>Halland</c:v>
                </c:pt>
                <c:pt idx="11">
                  <c:v>Västra Götaland</c:v>
                </c:pt>
                <c:pt idx="12">
                  <c:v>Värmland</c:v>
                </c:pt>
                <c:pt idx="13">
                  <c:v>Örebro</c:v>
                </c:pt>
                <c:pt idx="14">
                  <c:v>Västmanland</c:v>
                </c:pt>
                <c:pt idx="15">
                  <c:v>Dalarna</c:v>
                </c:pt>
                <c:pt idx="16">
                  <c:v>Gävleborg</c:v>
                </c:pt>
                <c:pt idx="17">
                  <c:v>Västernorrland</c:v>
                </c:pt>
                <c:pt idx="18">
                  <c:v>Jämtland</c:v>
                </c:pt>
                <c:pt idx="19">
                  <c:v>Västerbotten</c:v>
                </c:pt>
                <c:pt idx="20">
                  <c:v>Norrbotten</c:v>
                </c:pt>
                <c:pt idx="21">
                  <c:v>Riket</c:v>
                </c:pt>
              </c:strCache>
            </c:strRef>
          </c:cat>
          <c:val>
            <c:numRef>
              <c:f>'Tabell 6 A–B'!$B$55:$B$76</c:f>
              <c:numCache>
                <c:formatCode>#\ ##0.0</c:formatCode>
                <c:ptCount val="22"/>
                <c:pt idx="0">
                  <c:v>37.1</c:v>
                </c:pt>
                <c:pt idx="1">
                  <c:v>37.9</c:v>
                </c:pt>
                <c:pt idx="2">
                  <c:v>39.5</c:v>
                </c:pt>
                <c:pt idx="3">
                  <c:v>35</c:v>
                </c:pt>
                <c:pt idx="4">
                  <c:v>41.9</c:v>
                </c:pt>
                <c:pt idx="5">
                  <c:v>39.6</c:v>
                </c:pt>
                <c:pt idx="6">
                  <c:v>35.6</c:v>
                </c:pt>
                <c:pt idx="7">
                  <c:v>21.6</c:v>
                </c:pt>
                <c:pt idx="8">
                  <c:v>36.1</c:v>
                </c:pt>
                <c:pt idx="9">
                  <c:v>41.4</c:v>
                </c:pt>
                <c:pt idx="10">
                  <c:v>40.700000000000003</c:v>
                </c:pt>
                <c:pt idx="11">
                  <c:v>39.700000000000003</c:v>
                </c:pt>
                <c:pt idx="12">
                  <c:v>35.700000000000003</c:v>
                </c:pt>
                <c:pt idx="13">
                  <c:v>35.5</c:v>
                </c:pt>
                <c:pt idx="14">
                  <c:v>37.200000000000003</c:v>
                </c:pt>
                <c:pt idx="15">
                  <c:v>32.1</c:v>
                </c:pt>
                <c:pt idx="16">
                  <c:v>28.7</c:v>
                </c:pt>
                <c:pt idx="17">
                  <c:v>34.1</c:v>
                </c:pt>
                <c:pt idx="18">
                  <c:v>33.799999999999997</c:v>
                </c:pt>
                <c:pt idx="19">
                  <c:v>31.6</c:v>
                </c:pt>
                <c:pt idx="20">
                  <c:v>25.8</c:v>
                </c:pt>
                <c:pt idx="21">
                  <c:v>37.299999999999997</c:v>
                </c:pt>
              </c:numCache>
            </c:numRef>
          </c:val>
          <c:extLst>
            <c:ext xmlns:c16="http://schemas.microsoft.com/office/drawing/2014/chart" uri="{C3380CC4-5D6E-409C-BE32-E72D297353CC}">
              <c16:uniqueId val="{00000000-5322-4EF1-9BC0-41496A8F1D47}"/>
            </c:ext>
          </c:extLst>
        </c:ser>
        <c:ser>
          <c:idx val="1"/>
          <c:order val="1"/>
          <c:tx>
            <c:strRef>
              <c:f>'Tabell 6 A–B'!$C$54</c:f>
              <c:strCache>
                <c:ptCount val="1"/>
                <c:pt idx="0">
                  <c:v>2024</c:v>
                </c:pt>
              </c:strCache>
            </c:strRef>
          </c:tx>
          <c:spPr>
            <a:solidFill>
              <a:srgbClr val="002B45"/>
            </a:solidFill>
            <a:ln w="3810">
              <a:solidFill>
                <a:srgbClr val="002B45"/>
              </a:solidFill>
            </a:ln>
            <a:effectLst/>
          </c:spPr>
          <c:invertIfNegative val="0"/>
          <c:cat>
            <c:strRef>
              <c:f>'Tabell 6 A–B'!$A$55:$A$76</c:f>
              <c:strCache>
                <c:ptCount val="22"/>
                <c:pt idx="0">
                  <c:v>Stockholm</c:v>
                </c:pt>
                <c:pt idx="1">
                  <c:v>Uppsala</c:v>
                </c:pt>
                <c:pt idx="2">
                  <c:v>Södermanland</c:v>
                </c:pt>
                <c:pt idx="3">
                  <c:v>Östergötland</c:v>
                </c:pt>
                <c:pt idx="4">
                  <c:v>Jönköping</c:v>
                </c:pt>
                <c:pt idx="5">
                  <c:v>Kronoberg</c:v>
                </c:pt>
                <c:pt idx="6">
                  <c:v>Kalmar</c:v>
                </c:pt>
                <c:pt idx="7">
                  <c:v>Gotland</c:v>
                </c:pt>
                <c:pt idx="8">
                  <c:v>Blekinge</c:v>
                </c:pt>
                <c:pt idx="9">
                  <c:v>Skåne</c:v>
                </c:pt>
                <c:pt idx="10">
                  <c:v>Halland</c:v>
                </c:pt>
                <c:pt idx="11">
                  <c:v>Västra Götaland</c:v>
                </c:pt>
                <c:pt idx="12">
                  <c:v>Värmland</c:v>
                </c:pt>
                <c:pt idx="13">
                  <c:v>Örebro</c:v>
                </c:pt>
                <c:pt idx="14">
                  <c:v>Västmanland</c:v>
                </c:pt>
                <c:pt idx="15">
                  <c:v>Dalarna</c:v>
                </c:pt>
                <c:pt idx="16">
                  <c:v>Gävleborg</c:v>
                </c:pt>
                <c:pt idx="17">
                  <c:v>Västernorrland</c:v>
                </c:pt>
                <c:pt idx="18">
                  <c:v>Jämtland</c:v>
                </c:pt>
                <c:pt idx="19">
                  <c:v>Västerbotten</c:v>
                </c:pt>
                <c:pt idx="20">
                  <c:v>Norrbotten</c:v>
                </c:pt>
                <c:pt idx="21">
                  <c:v>Riket</c:v>
                </c:pt>
              </c:strCache>
            </c:strRef>
          </c:cat>
          <c:val>
            <c:numRef>
              <c:f>'Tabell 6 A–B'!$C$55:$C$76</c:f>
              <c:numCache>
                <c:formatCode>#\ ##0.0</c:formatCode>
                <c:ptCount val="22"/>
                <c:pt idx="0">
                  <c:v>15.799999999999997</c:v>
                </c:pt>
                <c:pt idx="1">
                  <c:v>18.399999999999999</c:v>
                </c:pt>
                <c:pt idx="2">
                  <c:v>15.799999999999997</c:v>
                </c:pt>
                <c:pt idx="3">
                  <c:v>14.100000000000001</c:v>
                </c:pt>
                <c:pt idx="4">
                  <c:v>19.399999999999999</c:v>
                </c:pt>
                <c:pt idx="5">
                  <c:v>15.600000000000001</c:v>
                </c:pt>
                <c:pt idx="6">
                  <c:v>15.699999999999996</c:v>
                </c:pt>
                <c:pt idx="7">
                  <c:v>12.5</c:v>
                </c:pt>
                <c:pt idx="8">
                  <c:v>18.399999999999999</c:v>
                </c:pt>
                <c:pt idx="9">
                  <c:v>14.899999999999999</c:v>
                </c:pt>
                <c:pt idx="10">
                  <c:v>16.599999999999994</c:v>
                </c:pt>
                <c:pt idx="11">
                  <c:v>19.5</c:v>
                </c:pt>
                <c:pt idx="12">
                  <c:v>16.299999999999997</c:v>
                </c:pt>
                <c:pt idx="13">
                  <c:v>16</c:v>
                </c:pt>
                <c:pt idx="14">
                  <c:v>15.699999999999996</c:v>
                </c:pt>
                <c:pt idx="15">
                  <c:v>15.299999999999997</c:v>
                </c:pt>
                <c:pt idx="16">
                  <c:v>15.500000000000004</c:v>
                </c:pt>
                <c:pt idx="17">
                  <c:v>16.199999999999996</c:v>
                </c:pt>
                <c:pt idx="18">
                  <c:v>13.800000000000004</c:v>
                </c:pt>
                <c:pt idx="19">
                  <c:v>13.5</c:v>
                </c:pt>
                <c:pt idx="20">
                  <c:v>13.2</c:v>
                </c:pt>
                <c:pt idx="21">
                  <c:v>16.400000000000006</c:v>
                </c:pt>
              </c:numCache>
            </c:numRef>
          </c:val>
          <c:extLst>
            <c:ext xmlns:c16="http://schemas.microsoft.com/office/drawing/2014/chart" uri="{C3380CC4-5D6E-409C-BE32-E72D297353CC}">
              <c16:uniqueId val="{00000001-5322-4EF1-9BC0-41496A8F1D47}"/>
            </c:ext>
          </c:extLst>
        </c:ser>
        <c:ser>
          <c:idx val="2"/>
          <c:order val="2"/>
          <c:tx>
            <c:strRef>
              <c:f>'Tabell 6 A–B'!$D$54</c:f>
              <c:strCache>
                <c:ptCount val="1"/>
                <c:pt idx="0">
                  <c:v>2023</c:v>
                </c:pt>
              </c:strCache>
            </c:strRef>
          </c:tx>
          <c:spPr>
            <a:solidFill>
              <a:srgbClr val="DBF0F6"/>
            </a:solidFill>
            <a:ln w="3810">
              <a:solidFill>
                <a:srgbClr val="017CC1"/>
              </a:solidFill>
            </a:ln>
            <a:effectLst/>
          </c:spPr>
          <c:invertIfNegative val="0"/>
          <c:cat>
            <c:strRef>
              <c:f>'Tabell 6 A–B'!$A$55:$A$76</c:f>
              <c:strCache>
                <c:ptCount val="22"/>
                <c:pt idx="0">
                  <c:v>Stockholm</c:v>
                </c:pt>
                <c:pt idx="1">
                  <c:v>Uppsala</c:v>
                </c:pt>
                <c:pt idx="2">
                  <c:v>Södermanland</c:v>
                </c:pt>
                <c:pt idx="3">
                  <c:v>Östergötland</c:v>
                </c:pt>
                <c:pt idx="4">
                  <c:v>Jönköping</c:v>
                </c:pt>
                <c:pt idx="5">
                  <c:v>Kronoberg</c:v>
                </c:pt>
                <c:pt idx="6">
                  <c:v>Kalmar</c:v>
                </c:pt>
                <c:pt idx="7">
                  <c:v>Gotland</c:v>
                </c:pt>
                <c:pt idx="8">
                  <c:v>Blekinge</c:v>
                </c:pt>
                <c:pt idx="9">
                  <c:v>Skåne</c:v>
                </c:pt>
                <c:pt idx="10">
                  <c:v>Halland</c:v>
                </c:pt>
                <c:pt idx="11">
                  <c:v>Västra Götaland</c:v>
                </c:pt>
                <c:pt idx="12">
                  <c:v>Värmland</c:v>
                </c:pt>
                <c:pt idx="13">
                  <c:v>Örebro</c:v>
                </c:pt>
                <c:pt idx="14">
                  <c:v>Västmanland</c:v>
                </c:pt>
                <c:pt idx="15">
                  <c:v>Dalarna</c:v>
                </c:pt>
                <c:pt idx="16">
                  <c:v>Gävleborg</c:v>
                </c:pt>
                <c:pt idx="17">
                  <c:v>Västernorrland</c:v>
                </c:pt>
                <c:pt idx="18">
                  <c:v>Jämtland</c:v>
                </c:pt>
                <c:pt idx="19">
                  <c:v>Västerbotten</c:v>
                </c:pt>
                <c:pt idx="20">
                  <c:v>Norrbotten</c:v>
                </c:pt>
                <c:pt idx="21">
                  <c:v>Riket</c:v>
                </c:pt>
              </c:strCache>
            </c:strRef>
          </c:cat>
          <c:val>
            <c:numRef>
              <c:f>'Tabell 6 A–B'!$D$55:$D$76</c:f>
              <c:numCache>
                <c:formatCode>#\ ##0.0</c:formatCode>
                <c:ptCount val="22"/>
                <c:pt idx="0">
                  <c:v>6.8000000000000043</c:v>
                </c:pt>
                <c:pt idx="1">
                  <c:v>6.7000000000000028</c:v>
                </c:pt>
                <c:pt idx="2">
                  <c:v>6</c:v>
                </c:pt>
                <c:pt idx="3">
                  <c:v>6.7999999999999972</c:v>
                </c:pt>
                <c:pt idx="4">
                  <c:v>8.2999999999999972</c:v>
                </c:pt>
                <c:pt idx="5">
                  <c:v>6.2999999999999972</c:v>
                </c:pt>
                <c:pt idx="6">
                  <c:v>7.2000000000000028</c:v>
                </c:pt>
                <c:pt idx="7">
                  <c:v>7.2999999999999972</c:v>
                </c:pt>
                <c:pt idx="8">
                  <c:v>9.1000000000000014</c:v>
                </c:pt>
                <c:pt idx="9">
                  <c:v>5.9000000000000057</c:v>
                </c:pt>
                <c:pt idx="10">
                  <c:v>8.4000000000000057</c:v>
                </c:pt>
                <c:pt idx="11">
                  <c:v>6.8999999999999915</c:v>
                </c:pt>
                <c:pt idx="12">
                  <c:v>9.5</c:v>
                </c:pt>
                <c:pt idx="13">
                  <c:v>7.3999999999999986</c:v>
                </c:pt>
                <c:pt idx="14">
                  <c:v>7</c:v>
                </c:pt>
                <c:pt idx="15">
                  <c:v>6.7000000000000028</c:v>
                </c:pt>
                <c:pt idx="16">
                  <c:v>8.5</c:v>
                </c:pt>
                <c:pt idx="17">
                  <c:v>6.2000000000000028</c:v>
                </c:pt>
                <c:pt idx="18">
                  <c:v>6</c:v>
                </c:pt>
                <c:pt idx="19">
                  <c:v>5.6999999999999957</c:v>
                </c:pt>
                <c:pt idx="20">
                  <c:v>5</c:v>
                </c:pt>
                <c:pt idx="21">
                  <c:v>6.7999999999999972</c:v>
                </c:pt>
              </c:numCache>
            </c:numRef>
          </c:val>
          <c:extLst>
            <c:ext xmlns:c16="http://schemas.microsoft.com/office/drawing/2014/chart" uri="{C3380CC4-5D6E-409C-BE32-E72D297353CC}">
              <c16:uniqueId val="{00000002-5322-4EF1-9BC0-41496A8F1D47}"/>
            </c:ext>
          </c:extLst>
        </c:ser>
        <c:dLbls>
          <c:showLegendKey val="0"/>
          <c:showVal val="0"/>
          <c:showCatName val="0"/>
          <c:showSerName val="0"/>
          <c:showPercent val="0"/>
          <c:showBubbleSize val="0"/>
        </c:dLbls>
        <c:gapWidth val="90"/>
        <c:overlap val="100"/>
        <c:axId val="674927696"/>
        <c:axId val="674928176"/>
      </c:barChart>
      <c:catAx>
        <c:axId val="674927696"/>
        <c:scaling>
          <c:orientation val="minMax"/>
        </c:scaling>
        <c:delete val="0"/>
        <c:axPos val="l"/>
        <c:numFmt formatCode="General" sourceLinked="1"/>
        <c:majorTickMark val="out"/>
        <c:minorTickMark val="none"/>
        <c:tickLblPos val="nextTo"/>
        <c:spPr>
          <a:noFill/>
          <a:ln w="9525" cap="flat" cmpd="sng" algn="ctr">
            <a:solidFill>
              <a:srgbClr val="4C4C4C"/>
            </a:solidFill>
            <a:round/>
          </a:ln>
          <a:effectLst/>
        </c:spPr>
        <c:txPr>
          <a:bodyPr rot="-6000000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674928176"/>
        <c:crosses val="autoZero"/>
        <c:auto val="1"/>
        <c:lblAlgn val="ctr"/>
        <c:lblOffset val="100"/>
        <c:noMultiLvlLbl val="0"/>
      </c:catAx>
      <c:valAx>
        <c:axId val="674928176"/>
        <c:scaling>
          <c:orientation val="minMax"/>
          <c:max val="100"/>
        </c:scaling>
        <c:delete val="0"/>
        <c:axPos val="b"/>
        <c:majorGridlines>
          <c:spPr>
            <a:ln w="9525" cap="flat" cmpd="sng" algn="ctr">
              <a:solidFill>
                <a:srgbClr val="BFBFBF"/>
              </a:solidFill>
              <a:round/>
            </a:ln>
            <a:effectLst/>
          </c:spPr>
        </c:majorGridlines>
        <c:title>
          <c:tx>
            <c:rich>
              <a:bodyPr rot="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r>
                  <a:rPr lang="sv-SE"/>
                  <a:t>Procent</a:t>
                </a:r>
              </a:p>
            </c:rich>
          </c:tx>
          <c:overlay val="0"/>
          <c:spPr>
            <a:noFill/>
            <a:ln>
              <a:noFill/>
            </a:ln>
            <a:effectLst/>
          </c:spPr>
          <c:txPr>
            <a:bodyPr rot="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title>
        <c:numFmt formatCode="#,##0" sourceLinked="0"/>
        <c:majorTickMark val="in"/>
        <c:minorTickMark val="none"/>
        <c:tickLblPos val="nextTo"/>
        <c:spPr>
          <a:noFill/>
          <a:ln>
            <a:solidFill>
              <a:srgbClr val="4C4C4C"/>
            </a:solidFill>
          </a:ln>
          <a:effectLst/>
        </c:spPr>
        <c:txPr>
          <a:bodyPr rot="-6000000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674927696"/>
        <c:crosses val="autoZero"/>
        <c:crossBetween val="between"/>
      </c:valAx>
      <c:spPr>
        <a:noFill/>
        <a:ln>
          <a:noFill/>
        </a:ln>
        <a:effectLst/>
      </c:spPr>
    </c:plotArea>
    <c:legend>
      <c:legendPos val="r"/>
      <c:layout>
        <c:manualLayout>
          <c:xMode val="edge"/>
          <c:yMode val="edge"/>
          <c:x val="0.82864838481860725"/>
          <c:y val="0.15856055687022469"/>
          <c:w val="0.1260014275835917"/>
          <c:h val="0.20589709446965712"/>
        </c:manualLayout>
      </c:layout>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legend>
    <c:plotVisOnly val="1"/>
    <c:dispBlanksAs val="gap"/>
    <c:showDLblsOverMax val="0"/>
    <c:extLst/>
  </c:chart>
  <c:spPr>
    <a:solidFill>
      <a:schemeClr val="bg1"/>
    </a:solidFill>
    <a:ln w="9525" cap="flat" cmpd="sng" algn="ctr">
      <a:solidFill>
        <a:srgbClr val="4C4C4C"/>
      </a:solidFill>
      <a:round/>
    </a:ln>
    <a:effectLst/>
  </c:spPr>
  <c:txPr>
    <a:bodyPr/>
    <a:lstStyle/>
    <a:p>
      <a:pPr>
        <a:defRPr sz="8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960" b="0" i="0" u="none" strike="noStrike" kern="1200" spc="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r>
              <a:rPr lang="sv-SE" sz="1000" b="1"/>
              <a:t>Andel av befolkningen, 24 år och äldre, som gjort minst en basundersökning 2023–2025 fördelat efter senaste besöksåret, kvinnor</a:t>
            </a:r>
          </a:p>
        </c:rich>
      </c:tx>
      <c:overlay val="0"/>
      <c:spPr>
        <a:noFill/>
        <a:ln>
          <a:noFill/>
        </a:ln>
        <a:effectLst/>
      </c:spPr>
      <c:txPr>
        <a:bodyPr rot="0" spcFirstLastPara="1" vertOverflow="ellipsis" vert="horz" wrap="square" anchor="ctr" anchorCtr="1"/>
        <a:lstStyle/>
        <a:p>
          <a:pPr>
            <a:defRPr sz="960" b="0" i="0" u="none" strike="noStrike" kern="1200" spc="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title>
    <c:autoTitleDeleted val="0"/>
    <c:plotArea>
      <c:layout/>
      <c:barChart>
        <c:barDir val="bar"/>
        <c:grouping val="stacked"/>
        <c:varyColors val="0"/>
        <c:ser>
          <c:idx val="0"/>
          <c:order val="0"/>
          <c:tx>
            <c:strRef>
              <c:f>'Tabell 6 A–B'!$F$54</c:f>
              <c:strCache>
                <c:ptCount val="1"/>
                <c:pt idx="0">
                  <c:v>2025</c:v>
                </c:pt>
              </c:strCache>
            </c:strRef>
          </c:tx>
          <c:spPr>
            <a:solidFill>
              <a:srgbClr val="017CC1"/>
            </a:solidFill>
            <a:ln>
              <a:solidFill>
                <a:srgbClr val="002B45"/>
              </a:solidFill>
            </a:ln>
            <a:effectLst/>
          </c:spPr>
          <c:invertIfNegative val="0"/>
          <c:cat>
            <c:strRef>
              <c:f>'Tabell 6 A–B'!$A$55:$A$76</c:f>
              <c:strCache>
                <c:ptCount val="22"/>
                <c:pt idx="0">
                  <c:v>Stockholm</c:v>
                </c:pt>
                <c:pt idx="1">
                  <c:v>Uppsala</c:v>
                </c:pt>
                <c:pt idx="2">
                  <c:v>Södermanland</c:v>
                </c:pt>
                <c:pt idx="3">
                  <c:v>Östergötland</c:v>
                </c:pt>
                <c:pt idx="4">
                  <c:v>Jönköping</c:v>
                </c:pt>
                <c:pt idx="5">
                  <c:v>Kronoberg</c:v>
                </c:pt>
                <c:pt idx="6">
                  <c:v>Kalmar</c:v>
                </c:pt>
                <c:pt idx="7">
                  <c:v>Gotland</c:v>
                </c:pt>
                <c:pt idx="8">
                  <c:v>Blekinge</c:v>
                </c:pt>
                <c:pt idx="9">
                  <c:v>Skåne</c:v>
                </c:pt>
                <c:pt idx="10">
                  <c:v>Halland</c:v>
                </c:pt>
                <c:pt idx="11">
                  <c:v>Västra Götaland</c:v>
                </c:pt>
                <c:pt idx="12">
                  <c:v>Värmland</c:v>
                </c:pt>
                <c:pt idx="13">
                  <c:v>Örebro</c:v>
                </c:pt>
                <c:pt idx="14">
                  <c:v>Västmanland</c:v>
                </c:pt>
                <c:pt idx="15">
                  <c:v>Dalarna</c:v>
                </c:pt>
                <c:pt idx="16">
                  <c:v>Gävleborg</c:v>
                </c:pt>
                <c:pt idx="17">
                  <c:v>Västernorrland</c:v>
                </c:pt>
                <c:pt idx="18">
                  <c:v>Jämtland</c:v>
                </c:pt>
                <c:pt idx="19">
                  <c:v>Västerbotten</c:v>
                </c:pt>
                <c:pt idx="20">
                  <c:v>Norrbotten</c:v>
                </c:pt>
                <c:pt idx="21">
                  <c:v>Riket</c:v>
                </c:pt>
              </c:strCache>
            </c:strRef>
          </c:cat>
          <c:val>
            <c:numRef>
              <c:f>'Tabell 6 A–B'!$F$55:$F$76</c:f>
              <c:numCache>
                <c:formatCode>#\ ##0.0</c:formatCode>
                <c:ptCount val="22"/>
                <c:pt idx="0">
                  <c:v>41.9</c:v>
                </c:pt>
                <c:pt idx="1">
                  <c:v>42.6</c:v>
                </c:pt>
                <c:pt idx="2">
                  <c:v>44.5</c:v>
                </c:pt>
                <c:pt idx="3">
                  <c:v>39.5</c:v>
                </c:pt>
                <c:pt idx="4">
                  <c:v>45.6</c:v>
                </c:pt>
                <c:pt idx="5">
                  <c:v>44.4</c:v>
                </c:pt>
                <c:pt idx="6">
                  <c:v>40</c:v>
                </c:pt>
                <c:pt idx="7">
                  <c:v>24.2</c:v>
                </c:pt>
                <c:pt idx="8">
                  <c:v>40.1</c:v>
                </c:pt>
                <c:pt idx="9">
                  <c:v>46.5</c:v>
                </c:pt>
                <c:pt idx="10">
                  <c:v>45.2</c:v>
                </c:pt>
                <c:pt idx="11">
                  <c:v>44</c:v>
                </c:pt>
                <c:pt idx="12">
                  <c:v>39.299999999999997</c:v>
                </c:pt>
                <c:pt idx="13">
                  <c:v>40.200000000000003</c:v>
                </c:pt>
                <c:pt idx="14">
                  <c:v>41.1</c:v>
                </c:pt>
                <c:pt idx="15">
                  <c:v>37.299999999999997</c:v>
                </c:pt>
                <c:pt idx="16">
                  <c:v>32.9</c:v>
                </c:pt>
                <c:pt idx="17">
                  <c:v>38.700000000000003</c:v>
                </c:pt>
                <c:pt idx="18">
                  <c:v>39.9</c:v>
                </c:pt>
                <c:pt idx="19">
                  <c:v>36.6</c:v>
                </c:pt>
                <c:pt idx="20">
                  <c:v>31</c:v>
                </c:pt>
                <c:pt idx="21">
                  <c:v>42</c:v>
                </c:pt>
              </c:numCache>
            </c:numRef>
          </c:val>
          <c:extLst>
            <c:ext xmlns:c16="http://schemas.microsoft.com/office/drawing/2014/chart" uri="{C3380CC4-5D6E-409C-BE32-E72D297353CC}">
              <c16:uniqueId val="{00000000-E095-430E-B067-8D25786919B5}"/>
            </c:ext>
          </c:extLst>
        </c:ser>
        <c:ser>
          <c:idx val="1"/>
          <c:order val="1"/>
          <c:tx>
            <c:strRef>
              <c:f>'Tabell 6 A–B'!$G$54</c:f>
              <c:strCache>
                <c:ptCount val="1"/>
                <c:pt idx="0">
                  <c:v>2024</c:v>
                </c:pt>
              </c:strCache>
            </c:strRef>
          </c:tx>
          <c:spPr>
            <a:solidFill>
              <a:srgbClr val="002B45"/>
            </a:solidFill>
            <a:ln>
              <a:solidFill>
                <a:srgbClr val="002B45"/>
              </a:solidFill>
            </a:ln>
            <a:effectLst/>
          </c:spPr>
          <c:invertIfNegative val="0"/>
          <c:cat>
            <c:strRef>
              <c:f>'Tabell 6 A–B'!$A$55:$A$76</c:f>
              <c:strCache>
                <c:ptCount val="22"/>
                <c:pt idx="0">
                  <c:v>Stockholm</c:v>
                </c:pt>
                <c:pt idx="1">
                  <c:v>Uppsala</c:v>
                </c:pt>
                <c:pt idx="2">
                  <c:v>Södermanland</c:v>
                </c:pt>
                <c:pt idx="3">
                  <c:v>Östergötland</c:v>
                </c:pt>
                <c:pt idx="4">
                  <c:v>Jönköping</c:v>
                </c:pt>
                <c:pt idx="5">
                  <c:v>Kronoberg</c:v>
                </c:pt>
                <c:pt idx="6">
                  <c:v>Kalmar</c:v>
                </c:pt>
                <c:pt idx="7">
                  <c:v>Gotland</c:v>
                </c:pt>
                <c:pt idx="8">
                  <c:v>Blekinge</c:v>
                </c:pt>
                <c:pt idx="9">
                  <c:v>Skåne</c:v>
                </c:pt>
                <c:pt idx="10">
                  <c:v>Halland</c:v>
                </c:pt>
                <c:pt idx="11">
                  <c:v>Västra Götaland</c:v>
                </c:pt>
                <c:pt idx="12">
                  <c:v>Värmland</c:v>
                </c:pt>
                <c:pt idx="13">
                  <c:v>Örebro</c:v>
                </c:pt>
                <c:pt idx="14">
                  <c:v>Västmanland</c:v>
                </c:pt>
                <c:pt idx="15">
                  <c:v>Dalarna</c:v>
                </c:pt>
                <c:pt idx="16">
                  <c:v>Gävleborg</c:v>
                </c:pt>
                <c:pt idx="17">
                  <c:v>Västernorrland</c:v>
                </c:pt>
                <c:pt idx="18">
                  <c:v>Jämtland</c:v>
                </c:pt>
                <c:pt idx="19">
                  <c:v>Västerbotten</c:v>
                </c:pt>
                <c:pt idx="20">
                  <c:v>Norrbotten</c:v>
                </c:pt>
                <c:pt idx="21">
                  <c:v>Riket</c:v>
                </c:pt>
              </c:strCache>
            </c:strRef>
          </c:cat>
          <c:val>
            <c:numRef>
              <c:f>'Tabell 6 A–B'!$G$55:$G$76</c:f>
              <c:numCache>
                <c:formatCode>#\ ##0.0</c:formatCode>
                <c:ptCount val="22"/>
                <c:pt idx="0">
                  <c:v>18.700000000000003</c:v>
                </c:pt>
                <c:pt idx="1">
                  <c:v>21.800000000000004</c:v>
                </c:pt>
                <c:pt idx="2">
                  <c:v>18.5</c:v>
                </c:pt>
                <c:pt idx="3">
                  <c:v>16.899999999999999</c:v>
                </c:pt>
                <c:pt idx="4">
                  <c:v>21.1</c:v>
                </c:pt>
                <c:pt idx="5">
                  <c:v>17.700000000000003</c:v>
                </c:pt>
                <c:pt idx="6">
                  <c:v>18.799999999999997</c:v>
                </c:pt>
                <c:pt idx="7">
                  <c:v>15.599999999999998</c:v>
                </c:pt>
                <c:pt idx="8">
                  <c:v>20.799999999999997</c:v>
                </c:pt>
                <c:pt idx="9">
                  <c:v>17.399999999999999</c:v>
                </c:pt>
                <c:pt idx="10">
                  <c:v>19.299999999999997</c:v>
                </c:pt>
                <c:pt idx="11">
                  <c:v>22.700000000000003</c:v>
                </c:pt>
                <c:pt idx="12">
                  <c:v>18</c:v>
                </c:pt>
                <c:pt idx="13">
                  <c:v>18.899999999999999</c:v>
                </c:pt>
                <c:pt idx="14">
                  <c:v>18.399999999999999</c:v>
                </c:pt>
                <c:pt idx="15">
                  <c:v>18.300000000000004</c:v>
                </c:pt>
                <c:pt idx="16">
                  <c:v>18.600000000000001</c:v>
                </c:pt>
                <c:pt idx="17">
                  <c:v>19.699999999999996</c:v>
                </c:pt>
                <c:pt idx="18">
                  <c:v>17.100000000000001</c:v>
                </c:pt>
                <c:pt idx="19">
                  <c:v>16.199999999999996</c:v>
                </c:pt>
                <c:pt idx="20">
                  <c:v>16.100000000000001</c:v>
                </c:pt>
                <c:pt idx="21">
                  <c:v>19.200000000000003</c:v>
                </c:pt>
              </c:numCache>
            </c:numRef>
          </c:val>
          <c:extLst>
            <c:ext xmlns:c16="http://schemas.microsoft.com/office/drawing/2014/chart" uri="{C3380CC4-5D6E-409C-BE32-E72D297353CC}">
              <c16:uniqueId val="{00000001-E095-430E-B067-8D25786919B5}"/>
            </c:ext>
          </c:extLst>
        </c:ser>
        <c:ser>
          <c:idx val="2"/>
          <c:order val="2"/>
          <c:tx>
            <c:strRef>
              <c:f>'Tabell 6 A–B'!$H$54</c:f>
              <c:strCache>
                <c:ptCount val="1"/>
                <c:pt idx="0">
                  <c:v>2023</c:v>
                </c:pt>
              </c:strCache>
            </c:strRef>
          </c:tx>
          <c:spPr>
            <a:solidFill>
              <a:srgbClr val="DBF0F6"/>
            </a:solidFill>
            <a:ln>
              <a:solidFill>
                <a:srgbClr val="4C4C4C"/>
              </a:solidFill>
            </a:ln>
            <a:effectLst/>
          </c:spPr>
          <c:invertIfNegative val="0"/>
          <c:cat>
            <c:strRef>
              <c:f>'Tabell 6 A–B'!$A$55:$A$76</c:f>
              <c:strCache>
                <c:ptCount val="22"/>
                <c:pt idx="0">
                  <c:v>Stockholm</c:v>
                </c:pt>
                <c:pt idx="1">
                  <c:v>Uppsala</c:v>
                </c:pt>
                <c:pt idx="2">
                  <c:v>Södermanland</c:v>
                </c:pt>
                <c:pt idx="3">
                  <c:v>Östergötland</c:v>
                </c:pt>
                <c:pt idx="4">
                  <c:v>Jönköping</c:v>
                </c:pt>
                <c:pt idx="5">
                  <c:v>Kronoberg</c:v>
                </c:pt>
                <c:pt idx="6">
                  <c:v>Kalmar</c:v>
                </c:pt>
                <c:pt idx="7">
                  <c:v>Gotland</c:v>
                </c:pt>
                <c:pt idx="8">
                  <c:v>Blekinge</c:v>
                </c:pt>
                <c:pt idx="9">
                  <c:v>Skåne</c:v>
                </c:pt>
                <c:pt idx="10">
                  <c:v>Halland</c:v>
                </c:pt>
                <c:pt idx="11">
                  <c:v>Västra Götaland</c:v>
                </c:pt>
                <c:pt idx="12">
                  <c:v>Värmland</c:v>
                </c:pt>
                <c:pt idx="13">
                  <c:v>Örebro</c:v>
                </c:pt>
                <c:pt idx="14">
                  <c:v>Västmanland</c:v>
                </c:pt>
                <c:pt idx="15">
                  <c:v>Dalarna</c:v>
                </c:pt>
                <c:pt idx="16">
                  <c:v>Gävleborg</c:v>
                </c:pt>
                <c:pt idx="17">
                  <c:v>Västernorrland</c:v>
                </c:pt>
                <c:pt idx="18">
                  <c:v>Jämtland</c:v>
                </c:pt>
                <c:pt idx="19">
                  <c:v>Västerbotten</c:v>
                </c:pt>
                <c:pt idx="20">
                  <c:v>Norrbotten</c:v>
                </c:pt>
                <c:pt idx="21">
                  <c:v>Riket</c:v>
                </c:pt>
              </c:strCache>
            </c:strRef>
          </c:cat>
          <c:val>
            <c:numRef>
              <c:f>'Tabell 6 A–B'!$H$55:$H$76</c:f>
              <c:numCache>
                <c:formatCode>#\ ##0.0</c:formatCode>
                <c:ptCount val="22"/>
                <c:pt idx="0">
                  <c:v>7.4999999999999929</c:v>
                </c:pt>
                <c:pt idx="1">
                  <c:v>7.2999999999999972</c:v>
                </c:pt>
                <c:pt idx="2">
                  <c:v>6.7000000000000028</c:v>
                </c:pt>
                <c:pt idx="3">
                  <c:v>7.6000000000000014</c:v>
                </c:pt>
                <c:pt idx="4">
                  <c:v>9.5</c:v>
                </c:pt>
                <c:pt idx="5">
                  <c:v>6.6999999999999957</c:v>
                </c:pt>
                <c:pt idx="6">
                  <c:v>8.2000000000000028</c:v>
                </c:pt>
                <c:pt idx="7">
                  <c:v>9</c:v>
                </c:pt>
                <c:pt idx="8">
                  <c:v>9.6000000000000014</c:v>
                </c:pt>
                <c:pt idx="9">
                  <c:v>6.3999999999999986</c:v>
                </c:pt>
                <c:pt idx="10">
                  <c:v>9.0999999999999943</c:v>
                </c:pt>
                <c:pt idx="11">
                  <c:v>7.7000000000000028</c:v>
                </c:pt>
                <c:pt idx="12">
                  <c:v>10.799999999999997</c:v>
                </c:pt>
                <c:pt idx="13">
                  <c:v>8.3999999999999986</c:v>
                </c:pt>
                <c:pt idx="14">
                  <c:v>7.5999999999999943</c:v>
                </c:pt>
                <c:pt idx="15">
                  <c:v>7.6000000000000014</c:v>
                </c:pt>
                <c:pt idx="16">
                  <c:v>9.7000000000000028</c:v>
                </c:pt>
                <c:pt idx="17">
                  <c:v>7.5000000000000071</c:v>
                </c:pt>
                <c:pt idx="18">
                  <c:v>7</c:v>
                </c:pt>
                <c:pt idx="19">
                  <c:v>6.6000000000000014</c:v>
                </c:pt>
                <c:pt idx="20">
                  <c:v>6</c:v>
                </c:pt>
                <c:pt idx="21">
                  <c:v>7.5999999999999943</c:v>
                </c:pt>
              </c:numCache>
            </c:numRef>
          </c:val>
          <c:extLst>
            <c:ext xmlns:c16="http://schemas.microsoft.com/office/drawing/2014/chart" uri="{C3380CC4-5D6E-409C-BE32-E72D297353CC}">
              <c16:uniqueId val="{00000002-E095-430E-B067-8D25786919B5}"/>
            </c:ext>
          </c:extLst>
        </c:ser>
        <c:dLbls>
          <c:showLegendKey val="0"/>
          <c:showVal val="0"/>
          <c:showCatName val="0"/>
          <c:showSerName val="0"/>
          <c:showPercent val="0"/>
          <c:showBubbleSize val="0"/>
        </c:dLbls>
        <c:gapWidth val="90"/>
        <c:overlap val="100"/>
        <c:axId val="674927696"/>
        <c:axId val="674928176"/>
      </c:barChart>
      <c:catAx>
        <c:axId val="674927696"/>
        <c:scaling>
          <c:orientation val="minMax"/>
        </c:scaling>
        <c:delete val="0"/>
        <c:axPos val="l"/>
        <c:numFmt formatCode="General" sourceLinked="1"/>
        <c:majorTickMark val="out"/>
        <c:minorTickMark val="none"/>
        <c:tickLblPos val="nextTo"/>
        <c:spPr>
          <a:noFill/>
          <a:ln w="9525" cap="flat" cmpd="sng" algn="ctr">
            <a:solidFill>
              <a:srgbClr val="4C4C4C"/>
            </a:solidFill>
            <a:round/>
          </a:ln>
          <a:effectLst/>
        </c:spPr>
        <c:txPr>
          <a:bodyPr rot="-6000000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674928176"/>
        <c:crosses val="autoZero"/>
        <c:auto val="1"/>
        <c:lblAlgn val="ctr"/>
        <c:lblOffset val="100"/>
        <c:noMultiLvlLbl val="0"/>
      </c:catAx>
      <c:valAx>
        <c:axId val="674928176"/>
        <c:scaling>
          <c:orientation val="minMax"/>
          <c:max val="100"/>
        </c:scaling>
        <c:delete val="0"/>
        <c:axPos val="b"/>
        <c:majorGridlines>
          <c:spPr>
            <a:ln w="9525" cap="flat" cmpd="sng" algn="ctr">
              <a:solidFill>
                <a:srgbClr val="BFBFBF"/>
              </a:solidFill>
              <a:round/>
            </a:ln>
            <a:effectLst/>
          </c:spPr>
        </c:majorGridlines>
        <c:title>
          <c:tx>
            <c:rich>
              <a:bodyPr rot="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r>
                  <a:rPr lang="sv-SE"/>
                  <a:t>Procent</a:t>
                </a:r>
              </a:p>
            </c:rich>
          </c:tx>
          <c:overlay val="0"/>
          <c:spPr>
            <a:noFill/>
            <a:ln>
              <a:noFill/>
            </a:ln>
            <a:effectLst/>
          </c:spPr>
          <c:txPr>
            <a:bodyPr rot="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title>
        <c:numFmt formatCode="#,##0" sourceLinked="0"/>
        <c:majorTickMark val="in"/>
        <c:minorTickMark val="none"/>
        <c:tickLblPos val="nextTo"/>
        <c:spPr>
          <a:noFill/>
          <a:ln>
            <a:solidFill>
              <a:srgbClr val="4C4C4C"/>
            </a:solidFill>
          </a:ln>
          <a:effectLst/>
        </c:spPr>
        <c:txPr>
          <a:bodyPr rot="-6000000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674927696"/>
        <c:crosses val="autoZero"/>
        <c:crossBetween val="between"/>
      </c:valAx>
      <c:spPr>
        <a:noFill/>
        <a:ln>
          <a:noFill/>
        </a:ln>
        <a:effectLst/>
      </c:spPr>
    </c:plotArea>
    <c:legend>
      <c:legendPos val="r"/>
      <c:layout>
        <c:manualLayout>
          <c:xMode val="edge"/>
          <c:yMode val="edge"/>
          <c:x val="0.82864838481860725"/>
          <c:y val="0.15856055687022469"/>
          <c:w val="0.12396956663531272"/>
          <c:h val="0.20484745466696985"/>
        </c:manualLayout>
      </c:layout>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legend>
    <c:plotVisOnly val="1"/>
    <c:dispBlanksAs val="gap"/>
    <c:showDLblsOverMax val="0"/>
    <c:extLst/>
  </c:chart>
  <c:spPr>
    <a:solidFill>
      <a:schemeClr val="bg1"/>
    </a:solidFill>
    <a:ln w="9525" cap="flat" cmpd="sng" algn="ctr">
      <a:solidFill>
        <a:srgbClr val="4C4C4C"/>
      </a:solidFill>
      <a:round/>
    </a:ln>
    <a:effectLst/>
  </c:spPr>
  <c:txPr>
    <a:bodyPr/>
    <a:lstStyle/>
    <a:p>
      <a:pPr>
        <a:defRPr sz="8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960" b="0" i="0" u="none" strike="noStrike" kern="1200" spc="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r>
              <a:rPr lang="sv-SE" sz="1000" b="1"/>
              <a:t>Andel av befolkningen, 24 år och äldre, som gjort minst en basundersökning 2023–2025</a:t>
            </a:r>
            <a:r>
              <a:rPr lang="sv-SE" sz="1000" b="1" baseline="0"/>
              <a:t> </a:t>
            </a:r>
            <a:r>
              <a:rPr lang="sv-SE" sz="1000" b="1"/>
              <a:t>fördelat efter senaste besöksåret, totalt</a:t>
            </a:r>
          </a:p>
        </c:rich>
      </c:tx>
      <c:overlay val="0"/>
      <c:spPr>
        <a:noFill/>
        <a:ln>
          <a:noFill/>
        </a:ln>
        <a:effectLst/>
      </c:spPr>
      <c:txPr>
        <a:bodyPr rot="0" spcFirstLastPara="1" vertOverflow="ellipsis" vert="horz" wrap="square" anchor="ctr" anchorCtr="1"/>
        <a:lstStyle/>
        <a:p>
          <a:pPr>
            <a:defRPr sz="960" b="0" i="0" u="none" strike="noStrike" kern="1200" spc="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title>
    <c:autoTitleDeleted val="0"/>
    <c:plotArea>
      <c:layout/>
      <c:barChart>
        <c:barDir val="bar"/>
        <c:grouping val="stacked"/>
        <c:varyColors val="0"/>
        <c:ser>
          <c:idx val="0"/>
          <c:order val="0"/>
          <c:tx>
            <c:strRef>
              <c:f>'Tabell 6 A–B'!$J$54</c:f>
              <c:strCache>
                <c:ptCount val="1"/>
                <c:pt idx="0">
                  <c:v>2025</c:v>
                </c:pt>
              </c:strCache>
            </c:strRef>
          </c:tx>
          <c:spPr>
            <a:solidFill>
              <a:srgbClr val="0070C0"/>
            </a:solidFill>
            <a:ln>
              <a:solidFill>
                <a:srgbClr val="002B45"/>
              </a:solidFill>
            </a:ln>
            <a:effectLst/>
          </c:spPr>
          <c:invertIfNegative val="0"/>
          <c:cat>
            <c:strRef>
              <c:f>'Tabell 6 A–B'!$A$55:$A$76</c:f>
              <c:strCache>
                <c:ptCount val="22"/>
                <c:pt idx="0">
                  <c:v>Stockholm</c:v>
                </c:pt>
                <c:pt idx="1">
                  <c:v>Uppsala</c:v>
                </c:pt>
                <c:pt idx="2">
                  <c:v>Södermanland</c:v>
                </c:pt>
                <c:pt idx="3">
                  <c:v>Östergötland</c:v>
                </c:pt>
                <c:pt idx="4">
                  <c:v>Jönköping</c:v>
                </c:pt>
                <c:pt idx="5">
                  <c:v>Kronoberg</c:v>
                </c:pt>
                <c:pt idx="6">
                  <c:v>Kalmar</c:v>
                </c:pt>
                <c:pt idx="7">
                  <c:v>Gotland</c:v>
                </c:pt>
                <c:pt idx="8">
                  <c:v>Blekinge</c:v>
                </c:pt>
                <c:pt idx="9">
                  <c:v>Skåne</c:v>
                </c:pt>
                <c:pt idx="10">
                  <c:v>Halland</c:v>
                </c:pt>
                <c:pt idx="11">
                  <c:v>Västra Götaland</c:v>
                </c:pt>
                <c:pt idx="12">
                  <c:v>Värmland</c:v>
                </c:pt>
                <c:pt idx="13">
                  <c:v>Örebro</c:v>
                </c:pt>
                <c:pt idx="14">
                  <c:v>Västmanland</c:v>
                </c:pt>
                <c:pt idx="15">
                  <c:v>Dalarna</c:v>
                </c:pt>
                <c:pt idx="16">
                  <c:v>Gävleborg</c:v>
                </c:pt>
                <c:pt idx="17">
                  <c:v>Västernorrland</c:v>
                </c:pt>
                <c:pt idx="18">
                  <c:v>Jämtland</c:v>
                </c:pt>
                <c:pt idx="19">
                  <c:v>Västerbotten</c:v>
                </c:pt>
                <c:pt idx="20">
                  <c:v>Norrbotten</c:v>
                </c:pt>
                <c:pt idx="21">
                  <c:v>Riket</c:v>
                </c:pt>
              </c:strCache>
            </c:strRef>
          </c:cat>
          <c:val>
            <c:numRef>
              <c:f>'Tabell 6 A–B'!$J$55:$J$76</c:f>
              <c:numCache>
                <c:formatCode>#\ ##0.0</c:formatCode>
                <c:ptCount val="22"/>
                <c:pt idx="0">
                  <c:v>39.5</c:v>
                </c:pt>
                <c:pt idx="1">
                  <c:v>40.200000000000003</c:v>
                </c:pt>
                <c:pt idx="2">
                  <c:v>42</c:v>
                </c:pt>
                <c:pt idx="3">
                  <c:v>37.200000000000003</c:v>
                </c:pt>
                <c:pt idx="4">
                  <c:v>43.7</c:v>
                </c:pt>
                <c:pt idx="5">
                  <c:v>41.9</c:v>
                </c:pt>
                <c:pt idx="6">
                  <c:v>37.700000000000003</c:v>
                </c:pt>
                <c:pt idx="7">
                  <c:v>22.9</c:v>
                </c:pt>
                <c:pt idx="8">
                  <c:v>38.1</c:v>
                </c:pt>
                <c:pt idx="9">
                  <c:v>43.9</c:v>
                </c:pt>
                <c:pt idx="10">
                  <c:v>42.9</c:v>
                </c:pt>
                <c:pt idx="11">
                  <c:v>41.8</c:v>
                </c:pt>
                <c:pt idx="12">
                  <c:v>37.4</c:v>
                </c:pt>
                <c:pt idx="13">
                  <c:v>37.799999999999997</c:v>
                </c:pt>
                <c:pt idx="14">
                  <c:v>39.1</c:v>
                </c:pt>
                <c:pt idx="15">
                  <c:v>34.6</c:v>
                </c:pt>
                <c:pt idx="16">
                  <c:v>30.8</c:v>
                </c:pt>
                <c:pt idx="17">
                  <c:v>36.299999999999997</c:v>
                </c:pt>
                <c:pt idx="18">
                  <c:v>36.799999999999997</c:v>
                </c:pt>
                <c:pt idx="19">
                  <c:v>34</c:v>
                </c:pt>
                <c:pt idx="20">
                  <c:v>28.3</c:v>
                </c:pt>
                <c:pt idx="21">
                  <c:v>39.6</c:v>
                </c:pt>
              </c:numCache>
            </c:numRef>
          </c:val>
          <c:extLst>
            <c:ext xmlns:c16="http://schemas.microsoft.com/office/drawing/2014/chart" uri="{C3380CC4-5D6E-409C-BE32-E72D297353CC}">
              <c16:uniqueId val="{00000000-346E-4408-B72F-5B1F4F26CEAB}"/>
            </c:ext>
          </c:extLst>
        </c:ser>
        <c:ser>
          <c:idx val="1"/>
          <c:order val="1"/>
          <c:tx>
            <c:strRef>
              <c:f>'Tabell 6 A–B'!$K$54</c:f>
              <c:strCache>
                <c:ptCount val="1"/>
                <c:pt idx="0">
                  <c:v>2024</c:v>
                </c:pt>
              </c:strCache>
            </c:strRef>
          </c:tx>
          <c:spPr>
            <a:solidFill>
              <a:srgbClr val="002B45"/>
            </a:solidFill>
            <a:ln>
              <a:solidFill>
                <a:srgbClr val="002B45"/>
              </a:solidFill>
            </a:ln>
            <a:effectLst/>
          </c:spPr>
          <c:invertIfNegative val="0"/>
          <c:cat>
            <c:strRef>
              <c:f>'Tabell 6 A–B'!$A$55:$A$76</c:f>
              <c:strCache>
                <c:ptCount val="22"/>
                <c:pt idx="0">
                  <c:v>Stockholm</c:v>
                </c:pt>
                <c:pt idx="1">
                  <c:v>Uppsala</c:v>
                </c:pt>
                <c:pt idx="2">
                  <c:v>Södermanland</c:v>
                </c:pt>
                <c:pt idx="3">
                  <c:v>Östergötland</c:v>
                </c:pt>
                <c:pt idx="4">
                  <c:v>Jönköping</c:v>
                </c:pt>
                <c:pt idx="5">
                  <c:v>Kronoberg</c:v>
                </c:pt>
                <c:pt idx="6">
                  <c:v>Kalmar</c:v>
                </c:pt>
                <c:pt idx="7">
                  <c:v>Gotland</c:v>
                </c:pt>
                <c:pt idx="8">
                  <c:v>Blekinge</c:v>
                </c:pt>
                <c:pt idx="9">
                  <c:v>Skåne</c:v>
                </c:pt>
                <c:pt idx="10">
                  <c:v>Halland</c:v>
                </c:pt>
                <c:pt idx="11">
                  <c:v>Västra Götaland</c:v>
                </c:pt>
                <c:pt idx="12">
                  <c:v>Värmland</c:v>
                </c:pt>
                <c:pt idx="13">
                  <c:v>Örebro</c:v>
                </c:pt>
                <c:pt idx="14">
                  <c:v>Västmanland</c:v>
                </c:pt>
                <c:pt idx="15">
                  <c:v>Dalarna</c:v>
                </c:pt>
                <c:pt idx="16">
                  <c:v>Gävleborg</c:v>
                </c:pt>
                <c:pt idx="17">
                  <c:v>Västernorrland</c:v>
                </c:pt>
                <c:pt idx="18">
                  <c:v>Jämtland</c:v>
                </c:pt>
                <c:pt idx="19">
                  <c:v>Västerbotten</c:v>
                </c:pt>
                <c:pt idx="20">
                  <c:v>Norrbotten</c:v>
                </c:pt>
                <c:pt idx="21">
                  <c:v>Riket</c:v>
                </c:pt>
              </c:strCache>
            </c:strRef>
          </c:cat>
          <c:val>
            <c:numRef>
              <c:f>'Tabell 6 A–B'!$K$55:$K$76</c:f>
              <c:numCache>
                <c:formatCode>#\ ##0.0</c:formatCode>
                <c:ptCount val="22"/>
                <c:pt idx="0">
                  <c:v>17.200000000000003</c:v>
                </c:pt>
                <c:pt idx="1">
                  <c:v>20.099999999999994</c:v>
                </c:pt>
                <c:pt idx="2">
                  <c:v>17.100000000000001</c:v>
                </c:pt>
                <c:pt idx="3">
                  <c:v>15.5</c:v>
                </c:pt>
                <c:pt idx="4">
                  <c:v>20.199999999999996</c:v>
                </c:pt>
                <c:pt idx="5">
                  <c:v>16.700000000000003</c:v>
                </c:pt>
                <c:pt idx="6">
                  <c:v>17.199999999999996</c:v>
                </c:pt>
                <c:pt idx="7">
                  <c:v>14.100000000000001</c:v>
                </c:pt>
                <c:pt idx="8">
                  <c:v>19.5</c:v>
                </c:pt>
                <c:pt idx="9">
                  <c:v>16.200000000000003</c:v>
                </c:pt>
                <c:pt idx="10">
                  <c:v>17.899999999999999</c:v>
                </c:pt>
                <c:pt idx="11">
                  <c:v>21</c:v>
                </c:pt>
                <c:pt idx="12">
                  <c:v>17.100000000000001</c:v>
                </c:pt>
                <c:pt idx="13">
                  <c:v>17.400000000000006</c:v>
                </c:pt>
                <c:pt idx="14">
                  <c:v>17</c:v>
                </c:pt>
                <c:pt idx="15">
                  <c:v>16.799999999999997</c:v>
                </c:pt>
                <c:pt idx="16">
                  <c:v>16.900000000000002</c:v>
                </c:pt>
                <c:pt idx="17">
                  <c:v>17.900000000000006</c:v>
                </c:pt>
                <c:pt idx="18">
                  <c:v>15.400000000000006</c:v>
                </c:pt>
                <c:pt idx="19">
                  <c:v>14.799999999999997</c:v>
                </c:pt>
                <c:pt idx="20">
                  <c:v>14.599999999999998</c:v>
                </c:pt>
                <c:pt idx="21">
                  <c:v>17.799999999999997</c:v>
                </c:pt>
              </c:numCache>
            </c:numRef>
          </c:val>
          <c:extLst>
            <c:ext xmlns:c16="http://schemas.microsoft.com/office/drawing/2014/chart" uri="{C3380CC4-5D6E-409C-BE32-E72D297353CC}">
              <c16:uniqueId val="{00000001-346E-4408-B72F-5B1F4F26CEAB}"/>
            </c:ext>
          </c:extLst>
        </c:ser>
        <c:ser>
          <c:idx val="2"/>
          <c:order val="2"/>
          <c:tx>
            <c:strRef>
              <c:f>'Tabell 6 A–B'!$L$54</c:f>
              <c:strCache>
                <c:ptCount val="1"/>
                <c:pt idx="0">
                  <c:v>2023</c:v>
                </c:pt>
              </c:strCache>
            </c:strRef>
          </c:tx>
          <c:spPr>
            <a:solidFill>
              <a:srgbClr val="DBF0F6"/>
            </a:solidFill>
            <a:ln>
              <a:solidFill>
                <a:srgbClr val="00385C"/>
              </a:solidFill>
            </a:ln>
            <a:effectLst/>
          </c:spPr>
          <c:invertIfNegative val="0"/>
          <c:cat>
            <c:strRef>
              <c:f>'Tabell 6 A–B'!$A$55:$A$76</c:f>
              <c:strCache>
                <c:ptCount val="22"/>
                <c:pt idx="0">
                  <c:v>Stockholm</c:v>
                </c:pt>
                <c:pt idx="1">
                  <c:v>Uppsala</c:v>
                </c:pt>
                <c:pt idx="2">
                  <c:v>Södermanland</c:v>
                </c:pt>
                <c:pt idx="3">
                  <c:v>Östergötland</c:v>
                </c:pt>
                <c:pt idx="4">
                  <c:v>Jönköping</c:v>
                </c:pt>
                <c:pt idx="5">
                  <c:v>Kronoberg</c:v>
                </c:pt>
                <c:pt idx="6">
                  <c:v>Kalmar</c:v>
                </c:pt>
                <c:pt idx="7">
                  <c:v>Gotland</c:v>
                </c:pt>
                <c:pt idx="8">
                  <c:v>Blekinge</c:v>
                </c:pt>
                <c:pt idx="9">
                  <c:v>Skåne</c:v>
                </c:pt>
                <c:pt idx="10">
                  <c:v>Halland</c:v>
                </c:pt>
                <c:pt idx="11">
                  <c:v>Västra Götaland</c:v>
                </c:pt>
                <c:pt idx="12">
                  <c:v>Värmland</c:v>
                </c:pt>
                <c:pt idx="13">
                  <c:v>Örebro</c:v>
                </c:pt>
                <c:pt idx="14">
                  <c:v>Västmanland</c:v>
                </c:pt>
                <c:pt idx="15">
                  <c:v>Dalarna</c:v>
                </c:pt>
                <c:pt idx="16">
                  <c:v>Gävleborg</c:v>
                </c:pt>
                <c:pt idx="17">
                  <c:v>Västernorrland</c:v>
                </c:pt>
                <c:pt idx="18">
                  <c:v>Jämtland</c:v>
                </c:pt>
                <c:pt idx="19">
                  <c:v>Västerbotten</c:v>
                </c:pt>
                <c:pt idx="20">
                  <c:v>Norrbotten</c:v>
                </c:pt>
                <c:pt idx="21">
                  <c:v>Riket</c:v>
                </c:pt>
              </c:strCache>
            </c:strRef>
          </c:cat>
          <c:val>
            <c:numRef>
              <c:f>'Tabell 6 A–B'!$L$55:$L$76</c:f>
              <c:numCache>
                <c:formatCode>#\ ##0.0</c:formatCode>
                <c:ptCount val="22"/>
                <c:pt idx="0">
                  <c:v>7.0999999999999943</c:v>
                </c:pt>
                <c:pt idx="1">
                  <c:v>7</c:v>
                </c:pt>
                <c:pt idx="2">
                  <c:v>6.3000000000000043</c:v>
                </c:pt>
                <c:pt idx="3">
                  <c:v>7.0999999999999943</c:v>
                </c:pt>
                <c:pt idx="4">
                  <c:v>8.8000000000000043</c:v>
                </c:pt>
                <c:pt idx="5">
                  <c:v>6.3999999999999986</c:v>
                </c:pt>
                <c:pt idx="6">
                  <c:v>7.7000000000000028</c:v>
                </c:pt>
                <c:pt idx="7">
                  <c:v>8.1000000000000014</c:v>
                </c:pt>
                <c:pt idx="8">
                  <c:v>9.3000000000000043</c:v>
                </c:pt>
                <c:pt idx="9">
                  <c:v>6.1000000000000014</c:v>
                </c:pt>
                <c:pt idx="10">
                  <c:v>8.7999999999999972</c:v>
                </c:pt>
                <c:pt idx="11">
                  <c:v>7.2999999999999972</c:v>
                </c:pt>
                <c:pt idx="12">
                  <c:v>10.200000000000003</c:v>
                </c:pt>
                <c:pt idx="13">
                  <c:v>7.8999999999999986</c:v>
                </c:pt>
                <c:pt idx="14">
                  <c:v>7.2999999999999972</c:v>
                </c:pt>
                <c:pt idx="15">
                  <c:v>7.1000000000000014</c:v>
                </c:pt>
                <c:pt idx="16">
                  <c:v>9.0999999999999943</c:v>
                </c:pt>
                <c:pt idx="17">
                  <c:v>6.8999999999999986</c:v>
                </c:pt>
                <c:pt idx="18">
                  <c:v>6.5</c:v>
                </c:pt>
                <c:pt idx="19">
                  <c:v>6.1000000000000014</c:v>
                </c:pt>
                <c:pt idx="20">
                  <c:v>5.3999999999999986</c:v>
                </c:pt>
                <c:pt idx="21">
                  <c:v>7.1999999999999957</c:v>
                </c:pt>
              </c:numCache>
            </c:numRef>
          </c:val>
          <c:extLst>
            <c:ext xmlns:c16="http://schemas.microsoft.com/office/drawing/2014/chart" uri="{C3380CC4-5D6E-409C-BE32-E72D297353CC}">
              <c16:uniqueId val="{00000002-346E-4408-B72F-5B1F4F26CEAB}"/>
            </c:ext>
          </c:extLst>
        </c:ser>
        <c:dLbls>
          <c:showLegendKey val="0"/>
          <c:showVal val="0"/>
          <c:showCatName val="0"/>
          <c:showSerName val="0"/>
          <c:showPercent val="0"/>
          <c:showBubbleSize val="0"/>
        </c:dLbls>
        <c:gapWidth val="90"/>
        <c:overlap val="100"/>
        <c:axId val="674927696"/>
        <c:axId val="674928176"/>
      </c:barChart>
      <c:catAx>
        <c:axId val="674927696"/>
        <c:scaling>
          <c:orientation val="minMax"/>
        </c:scaling>
        <c:delete val="0"/>
        <c:axPos val="l"/>
        <c:numFmt formatCode="General" sourceLinked="1"/>
        <c:majorTickMark val="out"/>
        <c:minorTickMark val="none"/>
        <c:tickLblPos val="nextTo"/>
        <c:spPr>
          <a:noFill/>
          <a:ln w="9525" cap="flat" cmpd="sng" algn="ctr">
            <a:solidFill>
              <a:srgbClr val="4C4C4C"/>
            </a:solidFill>
            <a:round/>
          </a:ln>
          <a:effectLst/>
        </c:spPr>
        <c:txPr>
          <a:bodyPr rot="-6000000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674928176"/>
        <c:crosses val="autoZero"/>
        <c:auto val="1"/>
        <c:lblAlgn val="ctr"/>
        <c:lblOffset val="100"/>
        <c:noMultiLvlLbl val="0"/>
      </c:catAx>
      <c:valAx>
        <c:axId val="674928176"/>
        <c:scaling>
          <c:orientation val="minMax"/>
          <c:max val="100"/>
        </c:scaling>
        <c:delete val="0"/>
        <c:axPos val="b"/>
        <c:majorGridlines>
          <c:spPr>
            <a:ln w="9525" cap="flat" cmpd="sng" algn="ctr">
              <a:solidFill>
                <a:srgbClr val="BFBFBF"/>
              </a:solidFill>
              <a:round/>
            </a:ln>
            <a:effectLst/>
          </c:spPr>
        </c:majorGridlines>
        <c:title>
          <c:tx>
            <c:rich>
              <a:bodyPr rot="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r>
                  <a:rPr lang="sv-SE"/>
                  <a:t>Procent</a:t>
                </a:r>
              </a:p>
            </c:rich>
          </c:tx>
          <c:overlay val="0"/>
          <c:spPr>
            <a:noFill/>
            <a:ln>
              <a:noFill/>
            </a:ln>
            <a:effectLst/>
          </c:spPr>
          <c:txPr>
            <a:bodyPr rot="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title>
        <c:numFmt formatCode="#,##0" sourceLinked="0"/>
        <c:majorTickMark val="in"/>
        <c:minorTickMark val="none"/>
        <c:tickLblPos val="nextTo"/>
        <c:spPr>
          <a:noFill/>
          <a:ln>
            <a:solidFill>
              <a:srgbClr val="4C4C4C"/>
            </a:solidFill>
          </a:ln>
          <a:effectLst/>
        </c:spPr>
        <c:txPr>
          <a:bodyPr rot="-6000000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674927696"/>
        <c:crosses val="autoZero"/>
        <c:crossBetween val="between"/>
      </c:valAx>
      <c:spPr>
        <a:noFill/>
        <a:ln>
          <a:noFill/>
        </a:ln>
        <a:effectLst/>
      </c:spPr>
    </c:plotArea>
    <c:legend>
      <c:legendPos val="r"/>
      <c:layout>
        <c:manualLayout>
          <c:xMode val="edge"/>
          <c:yMode val="edge"/>
          <c:x val="0.82864838481860725"/>
          <c:y val="0.15856055687022469"/>
          <c:w val="0.12396956663531272"/>
          <c:h val="0.20484745466696985"/>
        </c:manualLayout>
      </c:layout>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legend>
    <c:plotVisOnly val="1"/>
    <c:dispBlanksAs val="gap"/>
    <c:showDLblsOverMax val="0"/>
    <c:extLst/>
  </c:chart>
  <c:spPr>
    <a:solidFill>
      <a:schemeClr val="bg1"/>
    </a:solidFill>
    <a:ln w="9525" cap="flat" cmpd="sng" algn="ctr">
      <a:solidFill>
        <a:srgbClr val="4C4C4C"/>
      </a:solidFill>
      <a:round/>
    </a:ln>
    <a:effectLst/>
  </c:spPr>
  <c:txPr>
    <a:bodyPr/>
    <a:lstStyle/>
    <a:p>
      <a:pPr>
        <a:defRPr sz="8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960" b="0" i="0" u="none" strike="noStrike" kern="1200" spc="0" baseline="0">
                <a:solidFill>
                  <a:schemeClr val="tx1"/>
                </a:solidFill>
                <a:latin typeface="+mn-lt"/>
                <a:ea typeface="+mn-ea"/>
                <a:cs typeface="+mn-cs"/>
              </a:defRPr>
            </a:pPr>
            <a:r>
              <a:rPr lang="sv-SE" sz="950" b="1"/>
              <a:t>Andel av befolkningen som genomgått en basundersökning minst en gång under 2023–2025 fördelat på kön och utbildningsnivå, 35–79 år.</a:t>
            </a:r>
            <a:r>
              <a:rPr lang="sv-SE" sz="950" b="1" baseline="0"/>
              <a:t> </a:t>
            </a:r>
          </a:p>
        </c:rich>
      </c:tx>
      <c:overlay val="0"/>
      <c:spPr>
        <a:noFill/>
        <a:ln>
          <a:noFill/>
        </a:ln>
        <a:effectLst/>
      </c:spPr>
      <c:txPr>
        <a:bodyPr rot="0" spcFirstLastPara="1" vertOverflow="ellipsis" vert="horz" wrap="square" anchor="ctr" anchorCtr="1"/>
        <a:lstStyle/>
        <a:p>
          <a:pPr>
            <a:defRPr sz="960" b="0" i="0" u="none" strike="noStrike" kern="1200" spc="0" baseline="0">
              <a:solidFill>
                <a:schemeClr val="tx1"/>
              </a:solidFill>
              <a:latin typeface="+mn-lt"/>
              <a:ea typeface="+mn-ea"/>
              <a:cs typeface="+mn-cs"/>
            </a:defRPr>
          </a:pPr>
          <a:endParaRPr lang="sv-SE"/>
        </a:p>
      </c:txPr>
    </c:title>
    <c:autoTitleDeleted val="0"/>
    <c:plotArea>
      <c:layout>
        <c:manualLayout>
          <c:layoutTarget val="inner"/>
          <c:xMode val="edge"/>
          <c:yMode val="edge"/>
          <c:x val="0.13720398600265429"/>
          <c:y val="0.27850448463726402"/>
          <c:w val="0.71255980097663574"/>
          <c:h val="0.47089504941611532"/>
        </c:manualLayout>
      </c:layout>
      <c:barChart>
        <c:barDir val="col"/>
        <c:grouping val="clustered"/>
        <c:varyColors val="0"/>
        <c:ser>
          <c:idx val="0"/>
          <c:order val="0"/>
          <c:tx>
            <c:strRef>
              <c:f>'Tabell 7'!$B$10</c:f>
              <c:strCache>
                <c:ptCount val="1"/>
                <c:pt idx="0">
                  <c:v>Män</c:v>
                </c:pt>
              </c:strCache>
            </c:strRef>
          </c:tx>
          <c:spPr>
            <a:solidFill>
              <a:srgbClr val="017CC1"/>
            </a:solidFill>
            <a:ln w="3810">
              <a:solidFill>
                <a:srgbClr val="017CC1"/>
              </a:solidFill>
            </a:ln>
            <a:effectLst/>
          </c:spPr>
          <c:invertIfNegative val="0"/>
          <c:cat>
            <c:strRef>
              <c:f>'Tabell 7'!$A$11:$A$14</c:f>
              <c:strCache>
                <c:ptCount val="4"/>
                <c:pt idx="0">
                  <c:v>Förgymnasial</c:v>
                </c:pt>
                <c:pt idx="1">
                  <c:v>Gymnasial</c:v>
                </c:pt>
                <c:pt idx="2">
                  <c:v>Eftergymnasial &lt; 3 år</c:v>
                </c:pt>
                <c:pt idx="3">
                  <c:v>Eftergymnasial ≥ 3 år</c:v>
                </c:pt>
              </c:strCache>
            </c:strRef>
          </c:cat>
          <c:val>
            <c:numRef>
              <c:f>'Tabell 7'!$B$11:$B$14</c:f>
              <c:numCache>
                <c:formatCode>0.0</c:formatCode>
                <c:ptCount val="4"/>
                <c:pt idx="0">
                  <c:v>46.8</c:v>
                </c:pt>
                <c:pt idx="1">
                  <c:v>61.5</c:v>
                </c:pt>
                <c:pt idx="2">
                  <c:v>69.099999999999994</c:v>
                </c:pt>
                <c:pt idx="3">
                  <c:v>73.5</c:v>
                </c:pt>
              </c:numCache>
            </c:numRef>
          </c:val>
          <c:extLst>
            <c:ext xmlns:c16="http://schemas.microsoft.com/office/drawing/2014/chart" uri="{C3380CC4-5D6E-409C-BE32-E72D297353CC}">
              <c16:uniqueId val="{00000000-E150-49CA-A080-9F7F6A9E7346}"/>
            </c:ext>
          </c:extLst>
        </c:ser>
        <c:ser>
          <c:idx val="1"/>
          <c:order val="1"/>
          <c:tx>
            <c:strRef>
              <c:f>'Tabell 7'!$C$10</c:f>
              <c:strCache>
                <c:ptCount val="1"/>
                <c:pt idx="0">
                  <c:v>Kvinnor</c:v>
                </c:pt>
              </c:strCache>
            </c:strRef>
          </c:tx>
          <c:spPr>
            <a:solidFill>
              <a:srgbClr val="002B45"/>
            </a:solidFill>
            <a:ln w="3810">
              <a:solidFill>
                <a:srgbClr val="002B45"/>
              </a:solidFill>
            </a:ln>
            <a:effectLst/>
          </c:spPr>
          <c:invertIfNegative val="0"/>
          <c:cat>
            <c:strRef>
              <c:f>'Tabell 7'!$A$11:$A$14</c:f>
              <c:strCache>
                <c:ptCount val="4"/>
                <c:pt idx="0">
                  <c:v>Förgymnasial</c:v>
                </c:pt>
                <c:pt idx="1">
                  <c:v>Gymnasial</c:v>
                </c:pt>
                <c:pt idx="2">
                  <c:v>Eftergymnasial &lt; 3 år</c:v>
                </c:pt>
                <c:pt idx="3">
                  <c:v>Eftergymnasial ≥ 3 år</c:v>
                </c:pt>
              </c:strCache>
            </c:strRef>
          </c:cat>
          <c:val>
            <c:numRef>
              <c:f>'Tabell 7'!$C$11:$C$14</c:f>
              <c:numCache>
                <c:formatCode>0.0</c:formatCode>
                <c:ptCount val="4"/>
                <c:pt idx="0">
                  <c:v>49.2</c:v>
                </c:pt>
                <c:pt idx="1">
                  <c:v>68.5</c:v>
                </c:pt>
                <c:pt idx="2">
                  <c:v>75.8</c:v>
                </c:pt>
                <c:pt idx="3">
                  <c:v>82.3</c:v>
                </c:pt>
              </c:numCache>
            </c:numRef>
          </c:val>
          <c:extLst>
            <c:ext xmlns:c16="http://schemas.microsoft.com/office/drawing/2014/chart" uri="{C3380CC4-5D6E-409C-BE32-E72D297353CC}">
              <c16:uniqueId val="{00000001-E150-49CA-A080-9F7F6A9E7346}"/>
            </c:ext>
          </c:extLst>
        </c:ser>
        <c:dLbls>
          <c:showLegendKey val="0"/>
          <c:showVal val="0"/>
          <c:showCatName val="0"/>
          <c:showSerName val="0"/>
          <c:showPercent val="0"/>
          <c:showBubbleSize val="0"/>
        </c:dLbls>
        <c:gapWidth val="90"/>
        <c:overlap val="-20"/>
        <c:axId val="844092096"/>
        <c:axId val="207920112"/>
      </c:barChart>
      <c:catAx>
        <c:axId val="844092096"/>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crossAx val="207920112"/>
        <c:crosses val="autoZero"/>
        <c:auto val="1"/>
        <c:lblAlgn val="ctr"/>
        <c:lblOffset val="100"/>
        <c:noMultiLvlLbl val="0"/>
      </c:catAx>
      <c:valAx>
        <c:axId val="207920112"/>
        <c:scaling>
          <c:orientation val="minMax"/>
          <c:max val="100"/>
        </c:scaling>
        <c:delete val="0"/>
        <c:axPos val="l"/>
        <c:majorGridlines>
          <c:spPr>
            <a:ln w="6350" cap="flat" cmpd="sng" algn="ctr">
              <a:solidFill>
                <a:srgbClr val="BFBFBF"/>
              </a:solidFill>
              <a:round/>
            </a:ln>
            <a:effectLst/>
          </c:spPr>
        </c:majorGridlines>
        <c:title>
          <c:tx>
            <c:rich>
              <a:bodyPr rot="-5400000" spcFirstLastPara="1" vertOverflow="ellipsis" vert="horz" wrap="square" anchor="ctr" anchorCtr="1"/>
              <a:lstStyle/>
              <a:p>
                <a:pPr>
                  <a:defRPr sz="800" b="0" i="0" u="none" strike="noStrike" kern="1200" baseline="0">
                    <a:solidFill>
                      <a:schemeClr val="tx1"/>
                    </a:solidFill>
                    <a:latin typeface="+mn-lt"/>
                    <a:ea typeface="+mn-ea"/>
                    <a:cs typeface="+mn-cs"/>
                  </a:defRPr>
                </a:pPr>
                <a:r>
                  <a:rPr lang="sv-SE"/>
                  <a:t>Procent</a:t>
                </a:r>
              </a:p>
            </c:rich>
          </c:tx>
          <c:overlay val="0"/>
          <c:spPr>
            <a:noFill/>
            <a:ln>
              <a:noFill/>
            </a:ln>
            <a:effectLst/>
          </c:spPr>
          <c:txPr>
            <a:bodyPr rot="-54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title>
        <c:numFmt formatCode="#,##0" sourceLinked="0"/>
        <c:majorTickMark val="in"/>
        <c:minorTickMark val="none"/>
        <c:tickLblPos val="nextTo"/>
        <c:spPr>
          <a:noFill/>
          <a:ln>
            <a:solidFill>
              <a:schemeClr val="tx1"/>
            </a:solidFill>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crossAx val="844092096"/>
        <c:crosses val="autoZero"/>
        <c:crossBetween val="between"/>
        <c:majorUnit val="10"/>
      </c:valAx>
      <c:spPr>
        <a:noFill/>
        <a:ln>
          <a:noFill/>
        </a:ln>
        <a:effectLst/>
      </c:spPr>
    </c:plotArea>
    <c:legend>
      <c:legendPos val="r"/>
      <c:layout>
        <c:manualLayout>
          <c:xMode val="edge"/>
          <c:yMode val="edge"/>
          <c:x val="0.8425820897721078"/>
          <c:y val="0.27129581452914275"/>
          <c:w val="0.15741791022789212"/>
          <c:h val="0.22202528004517846"/>
        </c:manualLayout>
      </c:layout>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mn-lt"/>
              <a:ea typeface="+mn-ea"/>
              <a:cs typeface="+mn-cs"/>
            </a:defRPr>
          </a:pPr>
          <a:endParaRPr lang="sv-SE"/>
        </a:p>
      </c:txPr>
    </c:legend>
    <c:plotVisOnly val="1"/>
    <c:dispBlanksAs val="gap"/>
    <c:showDLblsOverMax val="0"/>
    <c:extLst/>
  </c:chart>
  <c:spPr>
    <a:solidFill>
      <a:schemeClr val="bg1"/>
    </a:solidFill>
    <a:ln w="9525" cap="flat" cmpd="sng" algn="ctr">
      <a:solidFill>
        <a:srgbClr val="4C4C4C"/>
      </a:solidFill>
      <a:round/>
    </a:ln>
    <a:effectLst/>
  </c:spPr>
  <c:txPr>
    <a:bodyPr/>
    <a:lstStyle/>
    <a:p>
      <a:pPr>
        <a:defRPr sz="800" b="0">
          <a:solidFill>
            <a:schemeClr val="tx1"/>
          </a:solidFill>
        </a:defRPr>
      </a:pPr>
      <a:endParaRPr lang="sv-SE"/>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t" anchorCtr="0"/>
          <a:lstStyle/>
          <a:p>
            <a:pPr>
              <a:defRPr sz="960" b="0" i="0" u="none" strike="noStrike" kern="1200" spc="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r>
              <a:rPr lang="sv-SE" sz="950" b="1"/>
              <a:t>Andel av befolkningen som genomgått en basundersökning minst en gång under 2023–2025, fördelat på senaste besöksåret och utbildningsnivå, 35–79 år.</a:t>
            </a:r>
            <a:r>
              <a:rPr lang="sv-SE" sz="950" b="1" baseline="0"/>
              <a:t> </a:t>
            </a:r>
            <a:endParaRPr lang="sv-SE" sz="950" b="1"/>
          </a:p>
        </c:rich>
      </c:tx>
      <c:overlay val="0"/>
      <c:spPr>
        <a:noFill/>
        <a:ln>
          <a:noFill/>
        </a:ln>
        <a:effectLst/>
      </c:spPr>
      <c:txPr>
        <a:bodyPr rot="0" spcFirstLastPara="1" vertOverflow="ellipsis" vert="horz" wrap="square" anchor="t" anchorCtr="0"/>
        <a:lstStyle/>
        <a:p>
          <a:pPr>
            <a:defRPr sz="960" b="0" i="0" u="none" strike="noStrike" kern="1200" spc="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title>
    <c:autoTitleDeleted val="0"/>
    <c:plotArea>
      <c:layout/>
      <c:barChart>
        <c:barDir val="col"/>
        <c:grouping val="stacked"/>
        <c:varyColors val="0"/>
        <c:ser>
          <c:idx val="0"/>
          <c:order val="0"/>
          <c:tx>
            <c:strRef>
              <c:f>'Tabell 7'!$D$10</c:f>
              <c:strCache>
                <c:ptCount val="1"/>
                <c:pt idx="0">
                  <c:v>2025</c:v>
                </c:pt>
              </c:strCache>
            </c:strRef>
          </c:tx>
          <c:spPr>
            <a:solidFill>
              <a:srgbClr val="017CC1"/>
            </a:solidFill>
            <a:ln w="3810">
              <a:solidFill>
                <a:srgbClr val="017CC1"/>
              </a:solidFill>
            </a:ln>
            <a:effectLst/>
          </c:spPr>
          <c:invertIfNegative val="0"/>
          <c:cat>
            <c:strRef>
              <c:f>'Tabell 7'!$A$11:$A$14</c:f>
              <c:strCache>
                <c:ptCount val="4"/>
                <c:pt idx="0">
                  <c:v>Förgymnasial</c:v>
                </c:pt>
                <c:pt idx="1">
                  <c:v>Gymnasial</c:v>
                </c:pt>
                <c:pt idx="2">
                  <c:v>Eftergymnasial &lt; 3 år</c:v>
                </c:pt>
                <c:pt idx="3">
                  <c:v>Eftergymnasial ≥ 3 år</c:v>
                </c:pt>
              </c:strCache>
            </c:strRef>
          </c:cat>
          <c:val>
            <c:numRef>
              <c:f>'Tabell 7'!$D$11:$D$14</c:f>
              <c:numCache>
                <c:formatCode>0.0</c:formatCode>
                <c:ptCount val="4"/>
                <c:pt idx="0">
                  <c:v>28.4</c:v>
                </c:pt>
                <c:pt idx="1">
                  <c:v>40</c:v>
                </c:pt>
                <c:pt idx="2">
                  <c:v>45.5</c:v>
                </c:pt>
                <c:pt idx="3">
                  <c:v>49.9</c:v>
                </c:pt>
              </c:numCache>
            </c:numRef>
          </c:val>
          <c:extLst>
            <c:ext xmlns:c16="http://schemas.microsoft.com/office/drawing/2014/chart" uri="{C3380CC4-5D6E-409C-BE32-E72D297353CC}">
              <c16:uniqueId val="{00000000-49A1-4AF1-A67D-22D8086EA713}"/>
            </c:ext>
          </c:extLst>
        </c:ser>
        <c:ser>
          <c:idx val="1"/>
          <c:order val="1"/>
          <c:tx>
            <c:strRef>
              <c:f>'Tabell 7'!$E$10</c:f>
              <c:strCache>
                <c:ptCount val="1"/>
                <c:pt idx="0">
                  <c:v>2024</c:v>
                </c:pt>
              </c:strCache>
            </c:strRef>
          </c:tx>
          <c:spPr>
            <a:solidFill>
              <a:srgbClr val="002B45"/>
            </a:solidFill>
            <a:ln w="3810">
              <a:solidFill>
                <a:srgbClr val="002B45"/>
              </a:solidFill>
            </a:ln>
            <a:effectLst/>
          </c:spPr>
          <c:invertIfNegative val="0"/>
          <c:cat>
            <c:strRef>
              <c:f>'Tabell 7'!$A$11:$A$14</c:f>
              <c:strCache>
                <c:ptCount val="4"/>
                <c:pt idx="0">
                  <c:v>Förgymnasial</c:v>
                </c:pt>
                <c:pt idx="1">
                  <c:v>Gymnasial</c:v>
                </c:pt>
                <c:pt idx="2">
                  <c:v>Eftergymnasial &lt; 3 år</c:v>
                </c:pt>
                <c:pt idx="3">
                  <c:v>Eftergymnasial ≥ 3 år</c:v>
                </c:pt>
              </c:strCache>
            </c:strRef>
          </c:cat>
          <c:val>
            <c:numRef>
              <c:f>'Tabell 7'!$E$11:$E$14</c:f>
              <c:numCache>
                <c:formatCode>0.0</c:formatCode>
                <c:ptCount val="4"/>
                <c:pt idx="0">
                  <c:v>12.899999999999999</c:v>
                </c:pt>
                <c:pt idx="1">
                  <c:v>17.5</c:v>
                </c:pt>
                <c:pt idx="2">
                  <c:v>19.599999999999994</c:v>
                </c:pt>
                <c:pt idx="3">
                  <c:v>21.300000000000004</c:v>
                </c:pt>
              </c:numCache>
            </c:numRef>
          </c:val>
          <c:extLst>
            <c:ext xmlns:c16="http://schemas.microsoft.com/office/drawing/2014/chart" uri="{C3380CC4-5D6E-409C-BE32-E72D297353CC}">
              <c16:uniqueId val="{00000001-49A1-4AF1-A67D-22D8086EA713}"/>
            </c:ext>
          </c:extLst>
        </c:ser>
        <c:ser>
          <c:idx val="2"/>
          <c:order val="2"/>
          <c:tx>
            <c:strRef>
              <c:f>'Tabell 7'!$F$10</c:f>
              <c:strCache>
                <c:ptCount val="1"/>
                <c:pt idx="0">
                  <c:v>2023</c:v>
                </c:pt>
              </c:strCache>
            </c:strRef>
          </c:tx>
          <c:spPr>
            <a:solidFill>
              <a:srgbClr val="DBF0F6"/>
            </a:solidFill>
            <a:ln w="3810">
              <a:solidFill>
                <a:srgbClr val="017CC1"/>
              </a:solidFill>
            </a:ln>
            <a:effectLst/>
          </c:spPr>
          <c:invertIfNegative val="0"/>
          <c:cat>
            <c:strRef>
              <c:f>'Tabell 7'!$A$11:$A$14</c:f>
              <c:strCache>
                <c:ptCount val="4"/>
                <c:pt idx="0">
                  <c:v>Förgymnasial</c:v>
                </c:pt>
                <c:pt idx="1">
                  <c:v>Gymnasial</c:v>
                </c:pt>
                <c:pt idx="2">
                  <c:v>Eftergymnasial &lt; 3 år</c:v>
                </c:pt>
                <c:pt idx="3">
                  <c:v>Eftergymnasial ≥ 3 år</c:v>
                </c:pt>
              </c:strCache>
            </c:strRef>
          </c:cat>
          <c:val>
            <c:numRef>
              <c:f>'Tabell 7'!$F$11:$F$14</c:f>
              <c:numCache>
                <c:formatCode>0.0</c:formatCode>
                <c:ptCount val="4"/>
                <c:pt idx="0">
                  <c:v>6.5</c:v>
                </c:pt>
                <c:pt idx="1">
                  <c:v>7.2000000000000028</c:v>
                </c:pt>
                <c:pt idx="2">
                  <c:v>7.4000000000000057</c:v>
                </c:pt>
                <c:pt idx="3">
                  <c:v>7.3999999999999915</c:v>
                </c:pt>
              </c:numCache>
            </c:numRef>
          </c:val>
          <c:extLst>
            <c:ext xmlns:c16="http://schemas.microsoft.com/office/drawing/2014/chart" uri="{C3380CC4-5D6E-409C-BE32-E72D297353CC}">
              <c16:uniqueId val="{00000002-49A1-4AF1-A67D-22D8086EA713}"/>
            </c:ext>
          </c:extLst>
        </c:ser>
        <c:dLbls>
          <c:showLegendKey val="0"/>
          <c:showVal val="0"/>
          <c:showCatName val="0"/>
          <c:showSerName val="0"/>
          <c:showPercent val="0"/>
          <c:showBubbleSize val="0"/>
        </c:dLbls>
        <c:gapWidth val="90"/>
        <c:overlap val="100"/>
        <c:axId val="674927696"/>
        <c:axId val="674928176"/>
      </c:barChart>
      <c:catAx>
        <c:axId val="674927696"/>
        <c:scaling>
          <c:orientation val="minMax"/>
        </c:scaling>
        <c:delete val="0"/>
        <c:axPos val="b"/>
        <c:numFmt formatCode="General" sourceLinked="1"/>
        <c:majorTickMark val="out"/>
        <c:minorTickMark val="none"/>
        <c:tickLblPos val="nextTo"/>
        <c:spPr>
          <a:noFill/>
          <a:ln w="9525" cap="flat" cmpd="sng" algn="ctr">
            <a:solidFill>
              <a:srgbClr val="4C4C4C"/>
            </a:solidFill>
            <a:round/>
          </a:ln>
          <a:effectLst/>
        </c:spPr>
        <c:txPr>
          <a:bodyPr rot="-6000000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674928176"/>
        <c:crosses val="autoZero"/>
        <c:auto val="1"/>
        <c:lblAlgn val="ctr"/>
        <c:lblOffset val="100"/>
        <c:noMultiLvlLbl val="0"/>
      </c:catAx>
      <c:valAx>
        <c:axId val="674928176"/>
        <c:scaling>
          <c:orientation val="minMax"/>
          <c:max val="100"/>
        </c:scaling>
        <c:delete val="0"/>
        <c:axPos val="l"/>
        <c:majorGridlines>
          <c:spPr>
            <a:ln w="9525" cap="flat" cmpd="sng" algn="ctr">
              <a:solidFill>
                <a:srgbClr val="BFBFBF"/>
              </a:solidFill>
              <a:round/>
            </a:ln>
            <a:effectLst/>
          </c:spPr>
        </c:majorGridlines>
        <c:title>
          <c:tx>
            <c:rich>
              <a:bodyPr rot="-540000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r>
                  <a:rPr lang="sv-SE"/>
                  <a:t>Procent</a:t>
                </a:r>
              </a:p>
            </c:rich>
          </c:tx>
          <c:overlay val="0"/>
          <c:spPr>
            <a:noFill/>
            <a:ln>
              <a:noFill/>
            </a:ln>
            <a:effectLst/>
          </c:spPr>
          <c:txPr>
            <a:bodyPr rot="-540000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title>
        <c:numFmt formatCode="0" sourceLinked="0"/>
        <c:majorTickMark val="in"/>
        <c:minorTickMark val="none"/>
        <c:tickLblPos val="nextTo"/>
        <c:spPr>
          <a:noFill/>
          <a:ln>
            <a:solidFill>
              <a:srgbClr val="4C4C4C"/>
            </a:solidFill>
          </a:ln>
          <a:effectLst/>
        </c:spPr>
        <c:txPr>
          <a:bodyPr rot="-6000000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674927696"/>
        <c:crosses val="autoZero"/>
        <c:crossBetween val="between"/>
        <c:majorUnit val="10"/>
      </c:valAx>
      <c:spPr>
        <a:noFill/>
        <a:ln>
          <a:noFill/>
        </a:ln>
        <a:effectLst/>
      </c:spPr>
    </c:plotArea>
    <c:legend>
      <c:legendPos val="r"/>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legend>
    <c:plotVisOnly val="1"/>
    <c:dispBlanksAs val="gap"/>
    <c:showDLblsOverMax val="0"/>
    <c:extLst/>
  </c:chart>
  <c:spPr>
    <a:solidFill>
      <a:schemeClr val="bg1"/>
    </a:solidFill>
    <a:ln w="9525" cap="flat" cmpd="sng" algn="ctr">
      <a:solidFill>
        <a:srgbClr val="4C4C4C"/>
      </a:solidFill>
      <a:round/>
    </a:ln>
    <a:effectLst/>
  </c:spPr>
  <c:txPr>
    <a:bodyPr/>
    <a:lstStyle/>
    <a:p>
      <a:pPr>
        <a:defRPr sz="8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960" b="0" i="0" u="none" strike="noStrike" kern="1200" spc="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r>
              <a:rPr lang="sv-SE" sz="1000" b="1"/>
              <a:t>Andel av befolkningen, 24 år och äldre, som endast gjort akutbesök hos tandvården 2023–2025 fördelat efter senaste besöksåret, män</a:t>
            </a:r>
          </a:p>
        </c:rich>
      </c:tx>
      <c:overlay val="0"/>
      <c:spPr>
        <a:noFill/>
        <a:ln>
          <a:noFill/>
        </a:ln>
        <a:effectLst/>
      </c:spPr>
      <c:txPr>
        <a:bodyPr rot="0" spcFirstLastPara="1" vertOverflow="ellipsis" vert="horz" wrap="square" anchor="ctr" anchorCtr="1"/>
        <a:lstStyle/>
        <a:p>
          <a:pPr>
            <a:defRPr sz="960" b="0" i="0" u="none" strike="noStrike" kern="1200" spc="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title>
    <c:autoTitleDeleted val="0"/>
    <c:plotArea>
      <c:layout>
        <c:manualLayout>
          <c:layoutTarget val="inner"/>
          <c:xMode val="edge"/>
          <c:yMode val="edge"/>
          <c:x val="0.22654020638124642"/>
          <c:y val="0.15791698507670668"/>
          <c:w val="0.71188532231821855"/>
          <c:h val="0.69546161905968185"/>
        </c:manualLayout>
      </c:layout>
      <c:barChart>
        <c:barDir val="bar"/>
        <c:grouping val="stacked"/>
        <c:varyColors val="0"/>
        <c:ser>
          <c:idx val="0"/>
          <c:order val="0"/>
          <c:tx>
            <c:strRef>
              <c:f>'Tabell 11 A–B'!$B$54</c:f>
              <c:strCache>
                <c:ptCount val="1"/>
                <c:pt idx="0">
                  <c:v>2025</c:v>
                </c:pt>
              </c:strCache>
            </c:strRef>
          </c:tx>
          <c:spPr>
            <a:solidFill>
              <a:srgbClr val="017CC1"/>
            </a:solidFill>
            <a:ln w="3810">
              <a:solidFill>
                <a:srgbClr val="00385C"/>
              </a:solidFill>
            </a:ln>
            <a:effectLst/>
          </c:spPr>
          <c:invertIfNegative val="0"/>
          <c:cat>
            <c:strRef>
              <c:f>'Tabell 11 A–B'!$A$55:$A$76</c:f>
              <c:strCache>
                <c:ptCount val="22"/>
                <c:pt idx="0">
                  <c:v>Stockholm</c:v>
                </c:pt>
                <c:pt idx="1">
                  <c:v>Uppsala</c:v>
                </c:pt>
                <c:pt idx="2">
                  <c:v>Södermanland</c:v>
                </c:pt>
                <c:pt idx="3">
                  <c:v>Östergötland</c:v>
                </c:pt>
                <c:pt idx="4">
                  <c:v>Jönköping</c:v>
                </c:pt>
                <c:pt idx="5">
                  <c:v>Kronoberg</c:v>
                </c:pt>
                <c:pt idx="6">
                  <c:v>Kalmar</c:v>
                </c:pt>
                <c:pt idx="7">
                  <c:v>Gotland</c:v>
                </c:pt>
                <c:pt idx="8">
                  <c:v>Blekinge</c:v>
                </c:pt>
                <c:pt idx="9">
                  <c:v>Skåne</c:v>
                </c:pt>
                <c:pt idx="10">
                  <c:v>Halland</c:v>
                </c:pt>
                <c:pt idx="11">
                  <c:v>Västra Götaland</c:v>
                </c:pt>
                <c:pt idx="12">
                  <c:v>Värmland</c:v>
                </c:pt>
                <c:pt idx="13">
                  <c:v>Örebro</c:v>
                </c:pt>
                <c:pt idx="14">
                  <c:v>Västmanland</c:v>
                </c:pt>
                <c:pt idx="15">
                  <c:v>Dalarna</c:v>
                </c:pt>
                <c:pt idx="16">
                  <c:v>Gävleborg</c:v>
                </c:pt>
                <c:pt idx="17">
                  <c:v>Västernorrland</c:v>
                </c:pt>
                <c:pt idx="18">
                  <c:v>Jämtland</c:v>
                </c:pt>
                <c:pt idx="19">
                  <c:v>Västerbotten</c:v>
                </c:pt>
                <c:pt idx="20">
                  <c:v>Norrbotten</c:v>
                </c:pt>
                <c:pt idx="21">
                  <c:v>Riket</c:v>
                </c:pt>
              </c:strCache>
            </c:strRef>
          </c:cat>
          <c:val>
            <c:numRef>
              <c:f>'Tabell 11 A–B'!$B$55:$B$76</c:f>
              <c:numCache>
                <c:formatCode>#\ ##0.0</c:formatCode>
                <c:ptCount val="22"/>
                <c:pt idx="0">
                  <c:v>3.28</c:v>
                </c:pt>
                <c:pt idx="1">
                  <c:v>2.64</c:v>
                </c:pt>
                <c:pt idx="2">
                  <c:v>3.25</c:v>
                </c:pt>
                <c:pt idx="3">
                  <c:v>3.87</c:v>
                </c:pt>
                <c:pt idx="4">
                  <c:v>2.17</c:v>
                </c:pt>
                <c:pt idx="5">
                  <c:v>3.97</c:v>
                </c:pt>
                <c:pt idx="6">
                  <c:v>4.1100000000000003</c:v>
                </c:pt>
                <c:pt idx="7">
                  <c:v>6.2</c:v>
                </c:pt>
                <c:pt idx="8">
                  <c:v>3.09</c:v>
                </c:pt>
                <c:pt idx="9">
                  <c:v>2.96</c:v>
                </c:pt>
                <c:pt idx="10">
                  <c:v>2.42</c:v>
                </c:pt>
                <c:pt idx="11">
                  <c:v>2.4300000000000002</c:v>
                </c:pt>
                <c:pt idx="12">
                  <c:v>3.93</c:v>
                </c:pt>
                <c:pt idx="13">
                  <c:v>3.31</c:v>
                </c:pt>
                <c:pt idx="14">
                  <c:v>2.91</c:v>
                </c:pt>
                <c:pt idx="15">
                  <c:v>3.63</c:v>
                </c:pt>
                <c:pt idx="16">
                  <c:v>4.1100000000000003</c:v>
                </c:pt>
                <c:pt idx="17">
                  <c:v>3.34</c:v>
                </c:pt>
                <c:pt idx="18">
                  <c:v>3.98</c:v>
                </c:pt>
                <c:pt idx="19">
                  <c:v>4.6100000000000003</c:v>
                </c:pt>
                <c:pt idx="20">
                  <c:v>5.65</c:v>
                </c:pt>
                <c:pt idx="21">
                  <c:v>3.22</c:v>
                </c:pt>
              </c:numCache>
            </c:numRef>
          </c:val>
          <c:extLst>
            <c:ext xmlns:c16="http://schemas.microsoft.com/office/drawing/2014/chart" uri="{C3380CC4-5D6E-409C-BE32-E72D297353CC}">
              <c16:uniqueId val="{00000000-22A3-45DB-A891-1F3679346F71}"/>
            </c:ext>
          </c:extLst>
        </c:ser>
        <c:ser>
          <c:idx val="1"/>
          <c:order val="1"/>
          <c:tx>
            <c:strRef>
              <c:f>'Tabell 11 A–B'!$C$54</c:f>
              <c:strCache>
                <c:ptCount val="1"/>
                <c:pt idx="0">
                  <c:v>2024</c:v>
                </c:pt>
              </c:strCache>
            </c:strRef>
          </c:tx>
          <c:spPr>
            <a:solidFill>
              <a:srgbClr val="002B45"/>
            </a:solidFill>
            <a:ln w="3810">
              <a:solidFill>
                <a:srgbClr val="002B45"/>
              </a:solidFill>
            </a:ln>
            <a:effectLst/>
          </c:spPr>
          <c:invertIfNegative val="0"/>
          <c:cat>
            <c:strRef>
              <c:f>'Tabell 11 A–B'!$A$55:$A$76</c:f>
              <c:strCache>
                <c:ptCount val="22"/>
                <c:pt idx="0">
                  <c:v>Stockholm</c:v>
                </c:pt>
                <c:pt idx="1">
                  <c:v>Uppsala</c:v>
                </c:pt>
                <c:pt idx="2">
                  <c:v>Södermanland</c:v>
                </c:pt>
                <c:pt idx="3">
                  <c:v>Östergötland</c:v>
                </c:pt>
                <c:pt idx="4">
                  <c:v>Jönköping</c:v>
                </c:pt>
                <c:pt idx="5">
                  <c:v>Kronoberg</c:v>
                </c:pt>
                <c:pt idx="6">
                  <c:v>Kalmar</c:v>
                </c:pt>
                <c:pt idx="7">
                  <c:v>Gotland</c:v>
                </c:pt>
                <c:pt idx="8">
                  <c:v>Blekinge</c:v>
                </c:pt>
                <c:pt idx="9">
                  <c:v>Skåne</c:v>
                </c:pt>
                <c:pt idx="10">
                  <c:v>Halland</c:v>
                </c:pt>
                <c:pt idx="11">
                  <c:v>Västra Götaland</c:v>
                </c:pt>
                <c:pt idx="12">
                  <c:v>Värmland</c:v>
                </c:pt>
                <c:pt idx="13">
                  <c:v>Örebro</c:v>
                </c:pt>
                <c:pt idx="14">
                  <c:v>Västmanland</c:v>
                </c:pt>
                <c:pt idx="15">
                  <c:v>Dalarna</c:v>
                </c:pt>
                <c:pt idx="16">
                  <c:v>Gävleborg</c:v>
                </c:pt>
                <c:pt idx="17">
                  <c:v>Västernorrland</c:v>
                </c:pt>
                <c:pt idx="18">
                  <c:v>Jämtland</c:v>
                </c:pt>
                <c:pt idx="19">
                  <c:v>Västerbotten</c:v>
                </c:pt>
                <c:pt idx="20">
                  <c:v>Norrbotten</c:v>
                </c:pt>
                <c:pt idx="21">
                  <c:v>Riket</c:v>
                </c:pt>
              </c:strCache>
            </c:strRef>
          </c:cat>
          <c:val>
            <c:numRef>
              <c:f>'Tabell 11 A–B'!$C$55:$C$76</c:f>
              <c:numCache>
                <c:formatCode>#\ ##0.0</c:formatCode>
                <c:ptCount val="22"/>
                <c:pt idx="0">
                  <c:v>2.2399999999999998</c:v>
                </c:pt>
                <c:pt idx="1">
                  <c:v>1.8699999999999997</c:v>
                </c:pt>
                <c:pt idx="2">
                  <c:v>2.0999999999999996</c:v>
                </c:pt>
                <c:pt idx="3">
                  <c:v>2.84</c:v>
                </c:pt>
                <c:pt idx="4">
                  <c:v>1.56</c:v>
                </c:pt>
                <c:pt idx="5">
                  <c:v>2.6699999999999995</c:v>
                </c:pt>
                <c:pt idx="6">
                  <c:v>2.8499999999999996</c:v>
                </c:pt>
                <c:pt idx="7">
                  <c:v>5.04</c:v>
                </c:pt>
                <c:pt idx="8">
                  <c:v>2.0600000000000005</c:v>
                </c:pt>
                <c:pt idx="9">
                  <c:v>2</c:v>
                </c:pt>
                <c:pt idx="10">
                  <c:v>1.83</c:v>
                </c:pt>
                <c:pt idx="11">
                  <c:v>1.7099999999999995</c:v>
                </c:pt>
                <c:pt idx="12">
                  <c:v>2.94</c:v>
                </c:pt>
                <c:pt idx="13">
                  <c:v>2.3199999999999998</c:v>
                </c:pt>
                <c:pt idx="14">
                  <c:v>2.1399999999999997</c:v>
                </c:pt>
                <c:pt idx="15">
                  <c:v>2.5499999999999998</c:v>
                </c:pt>
                <c:pt idx="16">
                  <c:v>3.01</c:v>
                </c:pt>
                <c:pt idx="17">
                  <c:v>2.63</c:v>
                </c:pt>
                <c:pt idx="18">
                  <c:v>2.5799999999999996</c:v>
                </c:pt>
                <c:pt idx="19">
                  <c:v>3.1499999999999995</c:v>
                </c:pt>
                <c:pt idx="20">
                  <c:v>3.9599999999999991</c:v>
                </c:pt>
                <c:pt idx="21">
                  <c:v>2.2600000000000002</c:v>
                </c:pt>
              </c:numCache>
            </c:numRef>
          </c:val>
          <c:extLst>
            <c:ext xmlns:c16="http://schemas.microsoft.com/office/drawing/2014/chart" uri="{C3380CC4-5D6E-409C-BE32-E72D297353CC}">
              <c16:uniqueId val="{00000001-22A3-45DB-A891-1F3679346F71}"/>
            </c:ext>
          </c:extLst>
        </c:ser>
        <c:ser>
          <c:idx val="2"/>
          <c:order val="2"/>
          <c:tx>
            <c:strRef>
              <c:f>'Tabell 11 A–B'!$D$54</c:f>
              <c:strCache>
                <c:ptCount val="1"/>
                <c:pt idx="0">
                  <c:v>2023</c:v>
                </c:pt>
              </c:strCache>
            </c:strRef>
          </c:tx>
          <c:spPr>
            <a:solidFill>
              <a:srgbClr val="DBF0F6"/>
            </a:solidFill>
            <a:ln w="3810">
              <a:solidFill>
                <a:srgbClr val="00385C"/>
              </a:solidFill>
            </a:ln>
            <a:effectLst/>
          </c:spPr>
          <c:invertIfNegative val="0"/>
          <c:cat>
            <c:strRef>
              <c:f>'Tabell 11 A–B'!$A$55:$A$76</c:f>
              <c:strCache>
                <c:ptCount val="22"/>
                <c:pt idx="0">
                  <c:v>Stockholm</c:v>
                </c:pt>
                <c:pt idx="1">
                  <c:v>Uppsala</c:v>
                </c:pt>
                <c:pt idx="2">
                  <c:v>Södermanland</c:v>
                </c:pt>
                <c:pt idx="3">
                  <c:v>Östergötland</c:v>
                </c:pt>
                <c:pt idx="4">
                  <c:v>Jönköping</c:v>
                </c:pt>
                <c:pt idx="5">
                  <c:v>Kronoberg</c:v>
                </c:pt>
                <c:pt idx="6">
                  <c:v>Kalmar</c:v>
                </c:pt>
                <c:pt idx="7">
                  <c:v>Gotland</c:v>
                </c:pt>
                <c:pt idx="8">
                  <c:v>Blekinge</c:v>
                </c:pt>
                <c:pt idx="9">
                  <c:v>Skåne</c:v>
                </c:pt>
                <c:pt idx="10">
                  <c:v>Halland</c:v>
                </c:pt>
                <c:pt idx="11">
                  <c:v>Västra Götaland</c:v>
                </c:pt>
                <c:pt idx="12">
                  <c:v>Värmland</c:v>
                </c:pt>
                <c:pt idx="13">
                  <c:v>Örebro</c:v>
                </c:pt>
                <c:pt idx="14">
                  <c:v>Västmanland</c:v>
                </c:pt>
                <c:pt idx="15">
                  <c:v>Dalarna</c:v>
                </c:pt>
                <c:pt idx="16">
                  <c:v>Gävleborg</c:v>
                </c:pt>
                <c:pt idx="17">
                  <c:v>Västernorrland</c:v>
                </c:pt>
                <c:pt idx="18">
                  <c:v>Jämtland</c:v>
                </c:pt>
                <c:pt idx="19">
                  <c:v>Västerbotten</c:v>
                </c:pt>
                <c:pt idx="20">
                  <c:v>Norrbotten</c:v>
                </c:pt>
                <c:pt idx="21">
                  <c:v>Riket</c:v>
                </c:pt>
              </c:strCache>
            </c:strRef>
          </c:cat>
          <c:val>
            <c:numRef>
              <c:f>'Tabell 11 A–B'!$D$55:$D$76</c:f>
              <c:numCache>
                <c:formatCode>#\ ##0.0</c:formatCode>
                <c:ptCount val="22"/>
                <c:pt idx="0">
                  <c:v>2.1300000000000008</c:v>
                </c:pt>
                <c:pt idx="1">
                  <c:v>1.8900000000000006</c:v>
                </c:pt>
                <c:pt idx="2">
                  <c:v>2.0500000000000007</c:v>
                </c:pt>
                <c:pt idx="3">
                  <c:v>2.62</c:v>
                </c:pt>
                <c:pt idx="4">
                  <c:v>1.5699999999999998</c:v>
                </c:pt>
                <c:pt idx="5">
                  <c:v>2.3200000000000012</c:v>
                </c:pt>
                <c:pt idx="6">
                  <c:v>2.5699999999999994</c:v>
                </c:pt>
                <c:pt idx="7">
                  <c:v>4</c:v>
                </c:pt>
                <c:pt idx="8">
                  <c:v>1.92</c:v>
                </c:pt>
                <c:pt idx="9">
                  <c:v>1.96</c:v>
                </c:pt>
                <c:pt idx="10">
                  <c:v>1.8099999999999996</c:v>
                </c:pt>
                <c:pt idx="11">
                  <c:v>1.75</c:v>
                </c:pt>
                <c:pt idx="12">
                  <c:v>2.4099999999999993</c:v>
                </c:pt>
                <c:pt idx="13">
                  <c:v>2.4500000000000002</c:v>
                </c:pt>
                <c:pt idx="14">
                  <c:v>2.12</c:v>
                </c:pt>
                <c:pt idx="15">
                  <c:v>2.4700000000000006</c:v>
                </c:pt>
                <c:pt idx="16">
                  <c:v>2.8600000000000003</c:v>
                </c:pt>
                <c:pt idx="17">
                  <c:v>2.580000000000001</c:v>
                </c:pt>
                <c:pt idx="18">
                  <c:v>2.4900000000000011</c:v>
                </c:pt>
                <c:pt idx="19">
                  <c:v>3.2000000000000011</c:v>
                </c:pt>
                <c:pt idx="20">
                  <c:v>3.3500000000000014</c:v>
                </c:pt>
                <c:pt idx="21">
                  <c:v>2.1599999999999993</c:v>
                </c:pt>
              </c:numCache>
            </c:numRef>
          </c:val>
          <c:extLst>
            <c:ext xmlns:c16="http://schemas.microsoft.com/office/drawing/2014/chart" uri="{C3380CC4-5D6E-409C-BE32-E72D297353CC}">
              <c16:uniqueId val="{00000002-22A3-45DB-A891-1F3679346F71}"/>
            </c:ext>
          </c:extLst>
        </c:ser>
        <c:dLbls>
          <c:showLegendKey val="0"/>
          <c:showVal val="0"/>
          <c:showCatName val="0"/>
          <c:showSerName val="0"/>
          <c:showPercent val="0"/>
          <c:showBubbleSize val="0"/>
        </c:dLbls>
        <c:gapWidth val="90"/>
        <c:overlap val="100"/>
        <c:axId val="674927696"/>
        <c:axId val="674928176"/>
      </c:barChart>
      <c:catAx>
        <c:axId val="674927696"/>
        <c:scaling>
          <c:orientation val="minMax"/>
        </c:scaling>
        <c:delete val="0"/>
        <c:axPos val="l"/>
        <c:numFmt formatCode="General" sourceLinked="1"/>
        <c:majorTickMark val="out"/>
        <c:minorTickMark val="none"/>
        <c:tickLblPos val="nextTo"/>
        <c:spPr>
          <a:noFill/>
          <a:ln w="9525" cap="flat" cmpd="sng" algn="ctr">
            <a:solidFill>
              <a:srgbClr val="4C4C4C"/>
            </a:solidFill>
            <a:round/>
          </a:ln>
          <a:effectLst/>
        </c:spPr>
        <c:txPr>
          <a:bodyPr rot="-6000000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674928176"/>
        <c:crosses val="autoZero"/>
        <c:auto val="1"/>
        <c:lblAlgn val="ctr"/>
        <c:lblOffset val="100"/>
        <c:noMultiLvlLbl val="0"/>
      </c:catAx>
      <c:valAx>
        <c:axId val="674928176"/>
        <c:scaling>
          <c:orientation val="minMax"/>
        </c:scaling>
        <c:delete val="0"/>
        <c:axPos val="b"/>
        <c:majorGridlines>
          <c:spPr>
            <a:ln w="9525" cap="flat" cmpd="sng" algn="ctr">
              <a:solidFill>
                <a:srgbClr val="BFBFBF"/>
              </a:solidFill>
              <a:round/>
            </a:ln>
            <a:effectLst/>
          </c:spPr>
        </c:majorGridlines>
        <c:title>
          <c:tx>
            <c:rich>
              <a:bodyPr rot="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r>
                  <a:rPr lang="sv-SE"/>
                  <a:t>Procent</a:t>
                </a:r>
              </a:p>
            </c:rich>
          </c:tx>
          <c:overlay val="0"/>
          <c:spPr>
            <a:noFill/>
            <a:ln>
              <a:noFill/>
            </a:ln>
            <a:effectLst/>
          </c:spPr>
          <c:txPr>
            <a:bodyPr rot="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title>
        <c:numFmt formatCode="#,##0" sourceLinked="0"/>
        <c:majorTickMark val="in"/>
        <c:minorTickMark val="none"/>
        <c:tickLblPos val="nextTo"/>
        <c:spPr>
          <a:noFill/>
          <a:ln>
            <a:solidFill>
              <a:srgbClr val="4C4C4C"/>
            </a:solidFill>
          </a:ln>
          <a:effectLst/>
        </c:spPr>
        <c:txPr>
          <a:bodyPr rot="-6000000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674927696"/>
        <c:crosses val="autoZero"/>
        <c:crossBetween val="between"/>
      </c:valAx>
      <c:spPr>
        <a:noFill/>
        <a:ln>
          <a:noFill/>
        </a:ln>
        <a:effectLst/>
      </c:spPr>
    </c:plotArea>
    <c:legend>
      <c:legendPos val="b"/>
      <c:layout>
        <c:manualLayout>
          <c:xMode val="edge"/>
          <c:yMode val="edge"/>
          <c:x val="0.28297848581370705"/>
          <c:y val="0.92685291270337511"/>
          <c:w val="0.45369445538339498"/>
          <c:h val="7.0209797732112236E-2"/>
        </c:manualLayout>
      </c:layout>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legend>
    <c:plotVisOnly val="1"/>
    <c:dispBlanksAs val="gap"/>
    <c:showDLblsOverMax val="0"/>
    <c:extLst/>
  </c:chart>
  <c:spPr>
    <a:solidFill>
      <a:schemeClr val="bg1"/>
    </a:solidFill>
    <a:ln w="9525" cap="flat" cmpd="sng" algn="ctr">
      <a:solidFill>
        <a:srgbClr val="00385C"/>
      </a:solidFill>
      <a:round/>
    </a:ln>
    <a:effectLst/>
  </c:spPr>
  <c:txPr>
    <a:bodyPr/>
    <a:lstStyle/>
    <a:p>
      <a:pPr>
        <a:defRPr sz="8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960" b="0" i="0" u="none" strike="noStrike" kern="1200" spc="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r>
              <a:rPr lang="sv-SE" sz="1000" b="1"/>
              <a:t>Andel av befolkningen, 24 år och äldre, som endast gjort akutbesök hos tandvården 2023–2025 fördelat efter senaste besöksåret, kvinnor</a:t>
            </a:r>
          </a:p>
        </c:rich>
      </c:tx>
      <c:overlay val="0"/>
      <c:spPr>
        <a:noFill/>
        <a:ln>
          <a:noFill/>
        </a:ln>
        <a:effectLst/>
      </c:spPr>
      <c:txPr>
        <a:bodyPr rot="0" spcFirstLastPara="1" vertOverflow="ellipsis" vert="horz" wrap="square" anchor="ctr" anchorCtr="1"/>
        <a:lstStyle/>
        <a:p>
          <a:pPr>
            <a:defRPr sz="960" b="0" i="0" u="none" strike="noStrike" kern="1200" spc="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title>
    <c:autoTitleDeleted val="0"/>
    <c:plotArea>
      <c:layout>
        <c:manualLayout>
          <c:layoutTarget val="inner"/>
          <c:xMode val="edge"/>
          <c:yMode val="edge"/>
          <c:x val="0.22654020638124642"/>
          <c:y val="0.15791698507670668"/>
          <c:w val="0.71188532231821855"/>
          <c:h val="0.69546161905968185"/>
        </c:manualLayout>
      </c:layout>
      <c:barChart>
        <c:barDir val="bar"/>
        <c:grouping val="stacked"/>
        <c:varyColors val="0"/>
        <c:ser>
          <c:idx val="0"/>
          <c:order val="0"/>
          <c:tx>
            <c:strRef>
              <c:f>'Tabell 11 A–B'!$E$54</c:f>
              <c:strCache>
                <c:ptCount val="1"/>
                <c:pt idx="0">
                  <c:v>2025</c:v>
                </c:pt>
              </c:strCache>
            </c:strRef>
          </c:tx>
          <c:spPr>
            <a:solidFill>
              <a:srgbClr val="0070C0"/>
            </a:solidFill>
            <a:ln>
              <a:solidFill>
                <a:srgbClr val="002B45"/>
              </a:solidFill>
            </a:ln>
            <a:effectLst/>
          </c:spPr>
          <c:invertIfNegative val="0"/>
          <c:cat>
            <c:strRef>
              <c:f>'Tabell 11 A–B'!$A$55:$A$76</c:f>
              <c:strCache>
                <c:ptCount val="22"/>
                <c:pt idx="0">
                  <c:v>Stockholm</c:v>
                </c:pt>
                <c:pt idx="1">
                  <c:v>Uppsala</c:v>
                </c:pt>
                <c:pt idx="2">
                  <c:v>Södermanland</c:v>
                </c:pt>
                <c:pt idx="3">
                  <c:v>Östergötland</c:v>
                </c:pt>
                <c:pt idx="4">
                  <c:v>Jönköping</c:v>
                </c:pt>
                <c:pt idx="5">
                  <c:v>Kronoberg</c:v>
                </c:pt>
                <c:pt idx="6">
                  <c:v>Kalmar</c:v>
                </c:pt>
                <c:pt idx="7">
                  <c:v>Gotland</c:v>
                </c:pt>
                <c:pt idx="8">
                  <c:v>Blekinge</c:v>
                </c:pt>
                <c:pt idx="9">
                  <c:v>Skåne</c:v>
                </c:pt>
                <c:pt idx="10">
                  <c:v>Halland</c:v>
                </c:pt>
                <c:pt idx="11">
                  <c:v>Västra Götaland</c:v>
                </c:pt>
                <c:pt idx="12">
                  <c:v>Värmland</c:v>
                </c:pt>
                <c:pt idx="13">
                  <c:v>Örebro</c:v>
                </c:pt>
                <c:pt idx="14">
                  <c:v>Västmanland</c:v>
                </c:pt>
                <c:pt idx="15">
                  <c:v>Dalarna</c:v>
                </c:pt>
                <c:pt idx="16">
                  <c:v>Gävleborg</c:v>
                </c:pt>
                <c:pt idx="17">
                  <c:v>Västernorrland</c:v>
                </c:pt>
                <c:pt idx="18">
                  <c:v>Jämtland</c:v>
                </c:pt>
                <c:pt idx="19">
                  <c:v>Västerbotten</c:v>
                </c:pt>
                <c:pt idx="20">
                  <c:v>Norrbotten</c:v>
                </c:pt>
                <c:pt idx="21">
                  <c:v>Riket</c:v>
                </c:pt>
              </c:strCache>
            </c:strRef>
          </c:cat>
          <c:val>
            <c:numRef>
              <c:f>'Tabell 11 A–B'!$E$55:$E$76</c:f>
              <c:numCache>
                <c:formatCode>#\ ##0.0</c:formatCode>
                <c:ptCount val="22"/>
                <c:pt idx="0">
                  <c:v>3.23</c:v>
                </c:pt>
                <c:pt idx="1">
                  <c:v>2.66</c:v>
                </c:pt>
                <c:pt idx="2">
                  <c:v>3.2</c:v>
                </c:pt>
                <c:pt idx="3">
                  <c:v>3.97</c:v>
                </c:pt>
                <c:pt idx="4">
                  <c:v>2.15</c:v>
                </c:pt>
                <c:pt idx="5">
                  <c:v>4.1900000000000004</c:v>
                </c:pt>
                <c:pt idx="6">
                  <c:v>4</c:v>
                </c:pt>
                <c:pt idx="7">
                  <c:v>7.43</c:v>
                </c:pt>
                <c:pt idx="8">
                  <c:v>3.34</c:v>
                </c:pt>
                <c:pt idx="9">
                  <c:v>2.93</c:v>
                </c:pt>
                <c:pt idx="10">
                  <c:v>2.33</c:v>
                </c:pt>
                <c:pt idx="11">
                  <c:v>2.3199999999999998</c:v>
                </c:pt>
                <c:pt idx="12">
                  <c:v>4.43</c:v>
                </c:pt>
                <c:pt idx="13">
                  <c:v>3.41</c:v>
                </c:pt>
                <c:pt idx="14">
                  <c:v>3.06</c:v>
                </c:pt>
                <c:pt idx="15">
                  <c:v>3.71</c:v>
                </c:pt>
                <c:pt idx="16">
                  <c:v>4.08</c:v>
                </c:pt>
                <c:pt idx="17">
                  <c:v>3.3</c:v>
                </c:pt>
                <c:pt idx="18">
                  <c:v>3.93</c:v>
                </c:pt>
                <c:pt idx="19">
                  <c:v>4.7</c:v>
                </c:pt>
                <c:pt idx="20">
                  <c:v>5.65</c:v>
                </c:pt>
                <c:pt idx="21">
                  <c:v>3.21</c:v>
                </c:pt>
              </c:numCache>
            </c:numRef>
          </c:val>
          <c:extLst>
            <c:ext xmlns:c16="http://schemas.microsoft.com/office/drawing/2014/chart" uri="{C3380CC4-5D6E-409C-BE32-E72D297353CC}">
              <c16:uniqueId val="{00000000-91D0-4155-9615-FD6B408A3A2C}"/>
            </c:ext>
          </c:extLst>
        </c:ser>
        <c:ser>
          <c:idx val="1"/>
          <c:order val="1"/>
          <c:tx>
            <c:strRef>
              <c:f>'Tabell 11 A–B'!$F$54</c:f>
              <c:strCache>
                <c:ptCount val="1"/>
                <c:pt idx="0">
                  <c:v>2024</c:v>
                </c:pt>
              </c:strCache>
            </c:strRef>
          </c:tx>
          <c:spPr>
            <a:solidFill>
              <a:srgbClr val="002B45"/>
            </a:solidFill>
            <a:ln>
              <a:solidFill>
                <a:srgbClr val="002B45"/>
              </a:solidFill>
            </a:ln>
            <a:effectLst/>
          </c:spPr>
          <c:invertIfNegative val="0"/>
          <c:cat>
            <c:strRef>
              <c:f>'Tabell 11 A–B'!$A$55:$A$76</c:f>
              <c:strCache>
                <c:ptCount val="22"/>
                <c:pt idx="0">
                  <c:v>Stockholm</c:v>
                </c:pt>
                <c:pt idx="1">
                  <c:v>Uppsala</c:v>
                </c:pt>
                <c:pt idx="2">
                  <c:v>Södermanland</c:v>
                </c:pt>
                <c:pt idx="3">
                  <c:v>Östergötland</c:v>
                </c:pt>
                <c:pt idx="4">
                  <c:v>Jönköping</c:v>
                </c:pt>
                <c:pt idx="5">
                  <c:v>Kronoberg</c:v>
                </c:pt>
                <c:pt idx="6">
                  <c:v>Kalmar</c:v>
                </c:pt>
                <c:pt idx="7">
                  <c:v>Gotland</c:v>
                </c:pt>
                <c:pt idx="8">
                  <c:v>Blekinge</c:v>
                </c:pt>
                <c:pt idx="9">
                  <c:v>Skåne</c:v>
                </c:pt>
                <c:pt idx="10">
                  <c:v>Halland</c:v>
                </c:pt>
                <c:pt idx="11">
                  <c:v>Västra Götaland</c:v>
                </c:pt>
                <c:pt idx="12">
                  <c:v>Värmland</c:v>
                </c:pt>
                <c:pt idx="13">
                  <c:v>Örebro</c:v>
                </c:pt>
                <c:pt idx="14">
                  <c:v>Västmanland</c:v>
                </c:pt>
                <c:pt idx="15">
                  <c:v>Dalarna</c:v>
                </c:pt>
                <c:pt idx="16">
                  <c:v>Gävleborg</c:v>
                </c:pt>
                <c:pt idx="17">
                  <c:v>Västernorrland</c:v>
                </c:pt>
                <c:pt idx="18">
                  <c:v>Jämtland</c:v>
                </c:pt>
                <c:pt idx="19">
                  <c:v>Västerbotten</c:v>
                </c:pt>
                <c:pt idx="20">
                  <c:v>Norrbotten</c:v>
                </c:pt>
                <c:pt idx="21">
                  <c:v>Riket</c:v>
                </c:pt>
              </c:strCache>
            </c:strRef>
          </c:cat>
          <c:val>
            <c:numRef>
              <c:f>'Tabell 11 A–B'!$F$55:$F$76</c:f>
              <c:numCache>
                <c:formatCode>#\ ##0.0</c:formatCode>
                <c:ptCount val="22"/>
                <c:pt idx="0">
                  <c:v>2.1700000000000004</c:v>
                </c:pt>
                <c:pt idx="1">
                  <c:v>1.8200000000000003</c:v>
                </c:pt>
                <c:pt idx="2">
                  <c:v>1.9699999999999998</c:v>
                </c:pt>
                <c:pt idx="3">
                  <c:v>2.7399999999999998</c:v>
                </c:pt>
                <c:pt idx="4">
                  <c:v>1.54</c:v>
                </c:pt>
                <c:pt idx="5">
                  <c:v>2.6399999999999997</c:v>
                </c:pt>
                <c:pt idx="6">
                  <c:v>2.54</c:v>
                </c:pt>
                <c:pt idx="7">
                  <c:v>5.1099999999999994</c:v>
                </c:pt>
                <c:pt idx="8">
                  <c:v>2</c:v>
                </c:pt>
                <c:pt idx="9">
                  <c:v>1.9099999999999997</c:v>
                </c:pt>
                <c:pt idx="10">
                  <c:v>1.62</c:v>
                </c:pt>
                <c:pt idx="11">
                  <c:v>1.58</c:v>
                </c:pt>
                <c:pt idx="12">
                  <c:v>3.2300000000000004</c:v>
                </c:pt>
                <c:pt idx="13">
                  <c:v>2.3200000000000003</c:v>
                </c:pt>
                <c:pt idx="14">
                  <c:v>2.15</c:v>
                </c:pt>
                <c:pt idx="15">
                  <c:v>2.5499999999999998</c:v>
                </c:pt>
                <c:pt idx="16">
                  <c:v>2.9699999999999998</c:v>
                </c:pt>
                <c:pt idx="17">
                  <c:v>2.5200000000000005</c:v>
                </c:pt>
                <c:pt idx="18">
                  <c:v>2.4599999999999995</c:v>
                </c:pt>
                <c:pt idx="19">
                  <c:v>3.2800000000000002</c:v>
                </c:pt>
                <c:pt idx="20">
                  <c:v>3.9399999999999995</c:v>
                </c:pt>
                <c:pt idx="21">
                  <c:v>2.1799999999999997</c:v>
                </c:pt>
              </c:numCache>
            </c:numRef>
          </c:val>
          <c:extLst>
            <c:ext xmlns:c16="http://schemas.microsoft.com/office/drawing/2014/chart" uri="{C3380CC4-5D6E-409C-BE32-E72D297353CC}">
              <c16:uniqueId val="{00000001-91D0-4155-9615-FD6B408A3A2C}"/>
            </c:ext>
          </c:extLst>
        </c:ser>
        <c:ser>
          <c:idx val="2"/>
          <c:order val="2"/>
          <c:tx>
            <c:strRef>
              <c:f>'Tabell 11 A–B'!$G$54</c:f>
              <c:strCache>
                <c:ptCount val="1"/>
                <c:pt idx="0">
                  <c:v>2023</c:v>
                </c:pt>
              </c:strCache>
            </c:strRef>
          </c:tx>
          <c:spPr>
            <a:solidFill>
              <a:srgbClr val="DBF0F6"/>
            </a:solidFill>
            <a:ln>
              <a:solidFill>
                <a:srgbClr val="002B45"/>
              </a:solidFill>
            </a:ln>
            <a:effectLst/>
          </c:spPr>
          <c:invertIfNegative val="0"/>
          <c:cat>
            <c:strRef>
              <c:f>'Tabell 11 A–B'!$A$55:$A$76</c:f>
              <c:strCache>
                <c:ptCount val="22"/>
                <c:pt idx="0">
                  <c:v>Stockholm</c:v>
                </c:pt>
                <c:pt idx="1">
                  <c:v>Uppsala</c:v>
                </c:pt>
                <c:pt idx="2">
                  <c:v>Södermanland</c:v>
                </c:pt>
                <c:pt idx="3">
                  <c:v>Östergötland</c:v>
                </c:pt>
                <c:pt idx="4">
                  <c:v>Jönköping</c:v>
                </c:pt>
                <c:pt idx="5">
                  <c:v>Kronoberg</c:v>
                </c:pt>
                <c:pt idx="6">
                  <c:v>Kalmar</c:v>
                </c:pt>
                <c:pt idx="7">
                  <c:v>Gotland</c:v>
                </c:pt>
                <c:pt idx="8">
                  <c:v>Blekinge</c:v>
                </c:pt>
                <c:pt idx="9">
                  <c:v>Skåne</c:v>
                </c:pt>
                <c:pt idx="10">
                  <c:v>Halland</c:v>
                </c:pt>
                <c:pt idx="11">
                  <c:v>Västra Götaland</c:v>
                </c:pt>
                <c:pt idx="12">
                  <c:v>Värmland</c:v>
                </c:pt>
                <c:pt idx="13">
                  <c:v>Örebro</c:v>
                </c:pt>
                <c:pt idx="14">
                  <c:v>Västmanland</c:v>
                </c:pt>
                <c:pt idx="15">
                  <c:v>Dalarna</c:v>
                </c:pt>
                <c:pt idx="16">
                  <c:v>Gävleborg</c:v>
                </c:pt>
                <c:pt idx="17">
                  <c:v>Västernorrland</c:v>
                </c:pt>
                <c:pt idx="18">
                  <c:v>Jämtland</c:v>
                </c:pt>
                <c:pt idx="19">
                  <c:v>Västerbotten</c:v>
                </c:pt>
                <c:pt idx="20">
                  <c:v>Norrbotten</c:v>
                </c:pt>
                <c:pt idx="21">
                  <c:v>Riket</c:v>
                </c:pt>
              </c:strCache>
            </c:strRef>
          </c:cat>
          <c:val>
            <c:numRef>
              <c:f>'Tabell 11 A–B'!$G$55:$G$76</c:f>
              <c:numCache>
                <c:formatCode>#\ ##0.0</c:formatCode>
                <c:ptCount val="22"/>
                <c:pt idx="0">
                  <c:v>1.9899999999999993</c:v>
                </c:pt>
                <c:pt idx="1">
                  <c:v>1.6799999999999997</c:v>
                </c:pt>
                <c:pt idx="2">
                  <c:v>1.87</c:v>
                </c:pt>
                <c:pt idx="3">
                  <c:v>2.4799999999999995</c:v>
                </c:pt>
                <c:pt idx="4">
                  <c:v>1.4700000000000002</c:v>
                </c:pt>
                <c:pt idx="5">
                  <c:v>2.2099999999999991</c:v>
                </c:pt>
                <c:pt idx="6">
                  <c:v>2.3199999999999994</c:v>
                </c:pt>
                <c:pt idx="7">
                  <c:v>3.9000000000000021</c:v>
                </c:pt>
                <c:pt idx="8">
                  <c:v>2.0099999999999998</c:v>
                </c:pt>
                <c:pt idx="9">
                  <c:v>1.7999999999999998</c:v>
                </c:pt>
                <c:pt idx="10">
                  <c:v>1.67</c:v>
                </c:pt>
                <c:pt idx="11">
                  <c:v>1.56</c:v>
                </c:pt>
                <c:pt idx="12">
                  <c:v>2.4299999999999997</c:v>
                </c:pt>
                <c:pt idx="13">
                  <c:v>2.3200000000000003</c:v>
                </c:pt>
                <c:pt idx="14">
                  <c:v>2.09</c:v>
                </c:pt>
                <c:pt idx="15">
                  <c:v>2.33</c:v>
                </c:pt>
                <c:pt idx="16">
                  <c:v>2.7800000000000002</c:v>
                </c:pt>
                <c:pt idx="17">
                  <c:v>2.2899999999999991</c:v>
                </c:pt>
                <c:pt idx="18">
                  <c:v>2.2600000000000007</c:v>
                </c:pt>
                <c:pt idx="19">
                  <c:v>3.2199999999999989</c:v>
                </c:pt>
                <c:pt idx="20">
                  <c:v>3.34</c:v>
                </c:pt>
                <c:pt idx="21">
                  <c:v>2.0100000000000007</c:v>
                </c:pt>
              </c:numCache>
            </c:numRef>
          </c:val>
          <c:extLst>
            <c:ext xmlns:c16="http://schemas.microsoft.com/office/drawing/2014/chart" uri="{C3380CC4-5D6E-409C-BE32-E72D297353CC}">
              <c16:uniqueId val="{00000002-91D0-4155-9615-FD6B408A3A2C}"/>
            </c:ext>
          </c:extLst>
        </c:ser>
        <c:dLbls>
          <c:showLegendKey val="0"/>
          <c:showVal val="0"/>
          <c:showCatName val="0"/>
          <c:showSerName val="0"/>
          <c:showPercent val="0"/>
          <c:showBubbleSize val="0"/>
        </c:dLbls>
        <c:gapWidth val="90"/>
        <c:overlap val="100"/>
        <c:axId val="674927696"/>
        <c:axId val="674928176"/>
      </c:barChart>
      <c:catAx>
        <c:axId val="674927696"/>
        <c:scaling>
          <c:orientation val="minMax"/>
        </c:scaling>
        <c:delete val="0"/>
        <c:axPos val="l"/>
        <c:numFmt formatCode="General" sourceLinked="1"/>
        <c:majorTickMark val="out"/>
        <c:minorTickMark val="none"/>
        <c:tickLblPos val="nextTo"/>
        <c:spPr>
          <a:noFill/>
          <a:ln w="9525" cap="flat" cmpd="sng" algn="ctr">
            <a:solidFill>
              <a:srgbClr val="4C4C4C"/>
            </a:solidFill>
            <a:round/>
          </a:ln>
          <a:effectLst/>
        </c:spPr>
        <c:txPr>
          <a:bodyPr rot="-6000000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674928176"/>
        <c:crosses val="autoZero"/>
        <c:auto val="1"/>
        <c:lblAlgn val="ctr"/>
        <c:lblOffset val="100"/>
        <c:noMultiLvlLbl val="0"/>
      </c:catAx>
      <c:valAx>
        <c:axId val="674928176"/>
        <c:scaling>
          <c:orientation val="minMax"/>
        </c:scaling>
        <c:delete val="0"/>
        <c:axPos val="b"/>
        <c:majorGridlines>
          <c:spPr>
            <a:ln w="9525" cap="flat" cmpd="sng" algn="ctr">
              <a:solidFill>
                <a:srgbClr val="BFBFBF"/>
              </a:solidFill>
              <a:round/>
            </a:ln>
            <a:effectLst/>
          </c:spPr>
        </c:majorGridlines>
        <c:title>
          <c:tx>
            <c:rich>
              <a:bodyPr rot="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r>
                  <a:rPr lang="sv-SE"/>
                  <a:t>Procent</a:t>
                </a:r>
              </a:p>
            </c:rich>
          </c:tx>
          <c:overlay val="0"/>
          <c:spPr>
            <a:noFill/>
            <a:ln>
              <a:noFill/>
            </a:ln>
            <a:effectLst/>
          </c:spPr>
          <c:txPr>
            <a:bodyPr rot="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title>
        <c:numFmt formatCode="#,##0" sourceLinked="0"/>
        <c:majorTickMark val="in"/>
        <c:minorTickMark val="none"/>
        <c:tickLblPos val="nextTo"/>
        <c:spPr>
          <a:noFill/>
          <a:ln>
            <a:solidFill>
              <a:srgbClr val="4C4C4C"/>
            </a:solidFill>
          </a:ln>
          <a:effectLst/>
        </c:spPr>
        <c:txPr>
          <a:bodyPr rot="-6000000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674927696"/>
        <c:crosses val="autoZero"/>
        <c:crossBetween val="between"/>
      </c:valAx>
      <c:spPr>
        <a:noFill/>
        <a:ln>
          <a:noFill/>
        </a:ln>
        <a:effectLst/>
      </c:spPr>
    </c:plotArea>
    <c:legend>
      <c:legendPos val="b"/>
      <c:layout>
        <c:manualLayout>
          <c:xMode val="edge"/>
          <c:yMode val="edge"/>
          <c:x val="0.28297848581370705"/>
          <c:y val="0.92685291270337511"/>
          <c:w val="0.45369445538339498"/>
          <c:h val="7.032007360029989E-2"/>
        </c:manualLayout>
      </c:layout>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legend>
    <c:plotVisOnly val="1"/>
    <c:dispBlanksAs val="gap"/>
    <c:showDLblsOverMax val="0"/>
    <c:extLst/>
  </c:chart>
  <c:spPr>
    <a:solidFill>
      <a:schemeClr val="bg1"/>
    </a:solidFill>
    <a:ln w="9525" cap="flat" cmpd="sng" algn="ctr">
      <a:solidFill>
        <a:srgbClr val="00385C"/>
      </a:solidFill>
      <a:round/>
    </a:ln>
    <a:effectLst/>
  </c:spPr>
  <c:txPr>
    <a:bodyPr/>
    <a:lstStyle/>
    <a:p>
      <a:pPr>
        <a:defRPr sz="8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960" b="0" i="0" u="none" strike="noStrike" kern="1200" spc="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r>
              <a:rPr lang="sv-SE" sz="1000" b="1"/>
              <a:t>Andel av befolkningen, 24 år och äldre, som endast gjort akutbesök hos tandvården 2023–2025 fördelat efter senaste besöksåret, totalt</a:t>
            </a:r>
          </a:p>
        </c:rich>
      </c:tx>
      <c:overlay val="0"/>
      <c:spPr>
        <a:noFill/>
        <a:ln>
          <a:noFill/>
        </a:ln>
        <a:effectLst/>
      </c:spPr>
      <c:txPr>
        <a:bodyPr rot="0" spcFirstLastPara="1" vertOverflow="ellipsis" vert="horz" wrap="square" anchor="ctr" anchorCtr="1"/>
        <a:lstStyle/>
        <a:p>
          <a:pPr>
            <a:defRPr sz="960" b="0" i="0" u="none" strike="noStrike" kern="1200" spc="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title>
    <c:autoTitleDeleted val="0"/>
    <c:plotArea>
      <c:layout>
        <c:manualLayout>
          <c:layoutTarget val="inner"/>
          <c:xMode val="edge"/>
          <c:yMode val="edge"/>
          <c:x val="0.22654020638124642"/>
          <c:y val="0.15791698507670668"/>
          <c:w val="0.71188532231821855"/>
          <c:h val="0.69546161905968185"/>
        </c:manualLayout>
      </c:layout>
      <c:barChart>
        <c:barDir val="bar"/>
        <c:grouping val="stacked"/>
        <c:varyColors val="0"/>
        <c:ser>
          <c:idx val="0"/>
          <c:order val="0"/>
          <c:tx>
            <c:strRef>
              <c:f>'Tabell 11 A–B'!$H$54</c:f>
              <c:strCache>
                <c:ptCount val="1"/>
                <c:pt idx="0">
                  <c:v>2025</c:v>
                </c:pt>
              </c:strCache>
            </c:strRef>
          </c:tx>
          <c:spPr>
            <a:solidFill>
              <a:srgbClr val="0070C0"/>
            </a:solidFill>
            <a:ln>
              <a:solidFill>
                <a:srgbClr val="00385C"/>
              </a:solidFill>
            </a:ln>
            <a:effectLst/>
          </c:spPr>
          <c:invertIfNegative val="0"/>
          <c:cat>
            <c:strRef>
              <c:f>'Tabell 11 A–B'!$A$55:$A$76</c:f>
              <c:strCache>
                <c:ptCount val="22"/>
                <c:pt idx="0">
                  <c:v>Stockholm</c:v>
                </c:pt>
                <c:pt idx="1">
                  <c:v>Uppsala</c:v>
                </c:pt>
                <c:pt idx="2">
                  <c:v>Södermanland</c:v>
                </c:pt>
                <c:pt idx="3">
                  <c:v>Östergötland</c:v>
                </c:pt>
                <c:pt idx="4">
                  <c:v>Jönköping</c:v>
                </c:pt>
                <c:pt idx="5">
                  <c:v>Kronoberg</c:v>
                </c:pt>
                <c:pt idx="6">
                  <c:v>Kalmar</c:v>
                </c:pt>
                <c:pt idx="7">
                  <c:v>Gotland</c:v>
                </c:pt>
                <c:pt idx="8">
                  <c:v>Blekinge</c:v>
                </c:pt>
                <c:pt idx="9">
                  <c:v>Skåne</c:v>
                </c:pt>
                <c:pt idx="10">
                  <c:v>Halland</c:v>
                </c:pt>
                <c:pt idx="11">
                  <c:v>Västra Götaland</c:v>
                </c:pt>
                <c:pt idx="12">
                  <c:v>Värmland</c:v>
                </c:pt>
                <c:pt idx="13">
                  <c:v>Örebro</c:v>
                </c:pt>
                <c:pt idx="14">
                  <c:v>Västmanland</c:v>
                </c:pt>
                <c:pt idx="15">
                  <c:v>Dalarna</c:v>
                </c:pt>
                <c:pt idx="16">
                  <c:v>Gävleborg</c:v>
                </c:pt>
                <c:pt idx="17">
                  <c:v>Västernorrland</c:v>
                </c:pt>
                <c:pt idx="18">
                  <c:v>Jämtland</c:v>
                </c:pt>
                <c:pt idx="19">
                  <c:v>Västerbotten</c:v>
                </c:pt>
                <c:pt idx="20">
                  <c:v>Norrbotten</c:v>
                </c:pt>
                <c:pt idx="21">
                  <c:v>Riket</c:v>
                </c:pt>
              </c:strCache>
            </c:strRef>
          </c:cat>
          <c:val>
            <c:numRef>
              <c:f>'Tabell 11 A–B'!$H$55:$H$76</c:f>
              <c:numCache>
                <c:formatCode>#\ ##0.0</c:formatCode>
                <c:ptCount val="22"/>
                <c:pt idx="0">
                  <c:v>3.25</c:v>
                </c:pt>
                <c:pt idx="1">
                  <c:v>2.64</c:v>
                </c:pt>
                <c:pt idx="2">
                  <c:v>3.22</c:v>
                </c:pt>
                <c:pt idx="3">
                  <c:v>3.91</c:v>
                </c:pt>
                <c:pt idx="4">
                  <c:v>2.16</c:v>
                </c:pt>
                <c:pt idx="5">
                  <c:v>4.07</c:v>
                </c:pt>
                <c:pt idx="6">
                  <c:v>4.05</c:v>
                </c:pt>
                <c:pt idx="7">
                  <c:v>6.81</c:v>
                </c:pt>
                <c:pt idx="8">
                  <c:v>3.19</c:v>
                </c:pt>
                <c:pt idx="9">
                  <c:v>2.94</c:v>
                </c:pt>
                <c:pt idx="10">
                  <c:v>2.37</c:v>
                </c:pt>
                <c:pt idx="11">
                  <c:v>2.37</c:v>
                </c:pt>
                <c:pt idx="12">
                  <c:v>4.16</c:v>
                </c:pt>
                <c:pt idx="13">
                  <c:v>3.35</c:v>
                </c:pt>
                <c:pt idx="14">
                  <c:v>2.98</c:v>
                </c:pt>
                <c:pt idx="15">
                  <c:v>3.66</c:v>
                </c:pt>
                <c:pt idx="16">
                  <c:v>4.08</c:v>
                </c:pt>
                <c:pt idx="17">
                  <c:v>3.32</c:v>
                </c:pt>
                <c:pt idx="18">
                  <c:v>3.95</c:v>
                </c:pt>
                <c:pt idx="19">
                  <c:v>4.63</c:v>
                </c:pt>
                <c:pt idx="20">
                  <c:v>5.62</c:v>
                </c:pt>
                <c:pt idx="21">
                  <c:v>3.21</c:v>
                </c:pt>
              </c:numCache>
            </c:numRef>
          </c:val>
          <c:extLst>
            <c:ext xmlns:c16="http://schemas.microsoft.com/office/drawing/2014/chart" uri="{C3380CC4-5D6E-409C-BE32-E72D297353CC}">
              <c16:uniqueId val="{00000000-BA05-4F7C-BB13-5381B76F9FE0}"/>
            </c:ext>
          </c:extLst>
        </c:ser>
        <c:ser>
          <c:idx val="1"/>
          <c:order val="1"/>
          <c:tx>
            <c:strRef>
              <c:f>'Tabell 11 A–B'!$I$54</c:f>
              <c:strCache>
                <c:ptCount val="1"/>
                <c:pt idx="0">
                  <c:v>2024</c:v>
                </c:pt>
              </c:strCache>
            </c:strRef>
          </c:tx>
          <c:spPr>
            <a:solidFill>
              <a:srgbClr val="002B45"/>
            </a:solidFill>
            <a:ln>
              <a:solidFill>
                <a:srgbClr val="00385C"/>
              </a:solidFill>
            </a:ln>
            <a:effectLst/>
          </c:spPr>
          <c:invertIfNegative val="0"/>
          <c:cat>
            <c:strRef>
              <c:f>'Tabell 11 A–B'!$A$55:$A$76</c:f>
              <c:strCache>
                <c:ptCount val="22"/>
                <c:pt idx="0">
                  <c:v>Stockholm</c:v>
                </c:pt>
                <c:pt idx="1">
                  <c:v>Uppsala</c:v>
                </c:pt>
                <c:pt idx="2">
                  <c:v>Södermanland</c:v>
                </c:pt>
                <c:pt idx="3">
                  <c:v>Östergötland</c:v>
                </c:pt>
                <c:pt idx="4">
                  <c:v>Jönköping</c:v>
                </c:pt>
                <c:pt idx="5">
                  <c:v>Kronoberg</c:v>
                </c:pt>
                <c:pt idx="6">
                  <c:v>Kalmar</c:v>
                </c:pt>
                <c:pt idx="7">
                  <c:v>Gotland</c:v>
                </c:pt>
                <c:pt idx="8">
                  <c:v>Blekinge</c:v>
                </c:pt>
                <c:pt idx="9">
                  <c:v>Skåne</c:v>
                </c:pt>
                <c:pt idx="10">
                  <c:v>Halland</c:v>
                </c:pt>
                <c:pt idx="11">
                  <c:v>Västra Götaland</c:v>
                </c:pt>
                <c:pt idx="12">
                  <c:v>Värmland</c:v>
                </c:pt>
                <c:pt idx="13">
                  <c:v>Örebro</c:v>
                </c:pt>
                <c:pt idx="14">
                  <c:v>Västmanland</c:v>
                </c:pt>
                <c:pt idx="15">
                  <c:v>Dalarna</c:v>
                </c:pt>
                <c:pt idx="16">
                  <c:v>Gävleborg</c:v>
                </c:pt>
                <c:pt idx="17">
                  <c:v>Västernorrland</c:v>
                </c:pt>
                <c:pt idx="18">
                  <c:v>Jämtland</c:v>
                </c:pt>
                <c:pt idx="19">
                  <c:v>Västerbotten</c:v>
                </c:pt>
                <c:pt idx="20">
                  <c:v>Norrbotten</c:v>
                </c:pt>
                <c:pt idx="21">
                  <c:v>Riket</c:v>
                </c:pt>
              </c:strCache>
            </c:strRef>
          </c:cat>
          <c:val>
            <c:numRef>
              <c:f>'Tabell 11 A–B'!$I$55:$I$76</c:f>
              <c:numCache>
                <c:formatCode>#\ ##0.0</c:formatCode>
                <c:ptCount val="22"/>
                <c:pt idx="0">
                  <c:v>2.2000000000000002</c:v>
                </c:pt>
                <c:pt idx="1">
                  <c:v>1.85</c:v>
                </c:pt>
                <c:pt idx="2">
                  <c:v>2.0299999999999998</c:v>
                </c:pt>
                <c:pt idx="3">
                  <c:v>2.7800000000000002</c:v>
                </c:pt>
                <c:pt idx="4">
                  <c:v>1.54</c:v>
                </c:pt>
                <c:pt idx="5">
                  <c:v>2.6499999999999995</c:v>
                </c:pt>
                <c:pt idx="6">
                  <c:v>2.6900000000000004</c:v>
                </c:pt>
                <c:pt idx="7">
                  <c:v>5.0700000000000012</c:v>
                </c:pt>
                <c:pt idx="8">
                  <c:v>2.0299999999999998</c:v>
                </c:pt>
                <c:pt idx="9">
                  <c:v>1.9499999999999997</c:v>
                </c:pt>
                <c:pt idx="10">
                  <c:v>1.7199999999999998</c:v>
                </c:pt>
                <c:pt idx="11">
                  <c:v>1.6399999999999997</c:v>
                </c:pt>
                <c:pt idx="12">
                  <c:v>3.09</c:v>
                </c:pt>
                <c:pt idx="13">
                  <c:v>2.3199999999999998</c:v>
                </c:pt>
                <c:pt idx="14">
                  <c:v>2.14</c:v>
                </c:pt>
                <c:pt idx="15">
                  <c:v>2.54</c:v>
                </c:pt>
                <c:pt idx="16">
                  <c:v>2.99</c:v>
                </c:pt>
                <c:pt idx="17">
                  <c:v>2.56</c:v>
                </c:pt>
                <c:pt idx="18">
                  <c:v>2.5199999999999996</c:v>
                </c:pt>
                <c:pt idx="19">
                  <c:v>3.21</c:v>
                </c:pt>
                <c:pt idx="20">
                  <c:v>3.9300000000000006</c:v>
                </c:pt>
                <c:pt idx="21">
                  <c:v>2.21</c:v>
                </c:pt>
              </c:numCache>
            </c:numRef>
          </c:val>
          <c:extLst>
            <c:ext xmlns:c16="http://schemas.microsoft.com/office/drawing/2014/chart" uri="{C3380CC4-5D6E-409C-BE32-E72D297353CC}">
              <c16:uniqueId val="{00000001-BA05-4F7C-BB13-5381B76F9FE0}"/>
            </c:ext>
          </c:extLst>
        </c:ser>
        <c:ser>
          <c:idx val="2"/>
          <c:order val="2"/>
          <c:tx>
            <c:strRef>
              <c:f>'Tabell 11 A–B'!$J$54</c:f>
              <c:strCache>
                <c:ptCount val="1"/>
                <c:pt idx="0">
                  <c:v>2023</c:v>
                </c:pt>
              </c:strCache>
            </c:strRef>
          </c:tx>
          <c:spPr>
            <a:solidFill>
              <a:srgbClr val="DBF0F6"/>
            </a:solidFill>
            <a:ln>
              <a:solidFill>
                <a:srgbClr val="00385C"/>
              </a:solidFill>
            </a:ln>
            <a:effectLst/>
          </c:spPr>
          <c:invertIfNegative val="0"/>
          <c:cat>
            <c:strRef>
              <c:f>'Tabell 11 A–B'!$A$55:$A$76</c:f>
              <c:strCache>
                <c:ptCount val="22"/>
                <c:pt idx="0">
                  <c:v>Stockholm</c:v>
                </c:pt>
                <c:pt idx="1">
                  <c:v>Uppsala</c:v>
                </c:pt>
                <c:pt idx="2">
                  <c:v>Södermanland</c:v>
                </c:pt>
                <c:pt idx="3">
                  <c:v>Östergötland</c:v>
                </c:pt>
                <c:pt idx="4">
                  <c:v>Jönköping</c:v>
                </c:pt>
                <c:pt idx="5">
                  <c:v>Kronoberg</c:v>
                </c:pt>
                <c:pt idx="6">
                  <c:v>Kalmar</c:v>
                </c:pt>
                <c:pt idx="7">
                  <c:v>Gotland</c:v>
                </c:pt>
                <c:pt idx="8">
                  <c:v>Blekinge</c:v>
                </c:pt>
                <c:pt idx="9">
                  <c:v>Skåne</c:v>
                </c:pt>
                <c:pt idx="10">
                  <c:v>Halland</c:v>
                </c:pt>
                <c:pt idx="11">
                  <c:v>Västra Götaland</c:v>
                </c:pt>
                <c:pt idx="12">
                  <c:v>Värmland</c:v>
                </c:pt>
                <c:pt idx="13">
                  <c:v>Örebro</c:v>
                </c:pt>
                <c:pt idx="14">
                  <c:v>Västmanland</c:v>
                </c:pt>
                <c:pt idx="15">
                  <c:v>Dalarna</c:v>
                </c:pt>
                <c:pt idx="16">
                  <c:v>Gävleborg</c:v>
                </c:pt>
                <c:pt idx="17">
                  <c:v>Västernorrland</c:v>
                </c:pt>
                <c:pt idx="18">
                  <c:v>Jämtland</c:v>
                </c:pt>
                <c:pt idx="19">
                  <c:v>Västerbotten</c:v>
                </c:pt>
                <c:pt idx="20">
                  <c:v>Norrbotten</c:v>
                </c:pt>
                <c:pt idx="21">
                  <c:v>Riket</c:v>
                </c:pt>
              </c:strCache>
            </c:strRef>
          </c:cat>
          <c:val>
            <c:numRef>
              <c:f>'Tabell 11 A–B'!$J$55:$J$76</c:f>
              <c:numCache>
                <c:formatCode>#\ ##0.0</c:formatCode>
                <c:ptCount val="22"/>
                <c:pt idx="0">
                  <c:v>2.0599999999999996</c:v>
                </c:pt>
                <c:pt idx="1">
                  <c:v>1.7799999999999994</c:v>
                </c:pt>
                <c:pt idx="2">
                  <c:v>1.96</c:v>
                </c:pt>
                <c:pt idx="3">
                  <c:v>2.54</c:v>
                </c:pt>
                <c:pt idx="4">
                  <c:v>1.5199999999999996</c:v>
                </c:pt>
                <c:pt idx="5">
                  <c:v>2.2600000000000007</c:v>
                </c:pt>
                <c:pt idx="6">
                  <c:v>2.4399999999999995</c:v>
                </c:pt>
                <c:pt idx="7">
                  <c:v>3.9299999999999997</c:v>
                </c:pt>
                <c:pt idx="8">
                  <c:v>1.9500000000000002</c:v>
                </c:pt>
                <c:pt idx="9">
                  <c:v>1.88</c:v>
                </c:pt>
                <c:pt idx="10">
                  <c:v>1.7400000000000002</c:v>
                </c:pt>
                <c:pt idx="11">
                  <c:v>1.6500000000000004</c:v>
                </c:pt>
                <c:pt idx="12">
                  <c:v>2.4000000000000004</c:v>
                </c:pt>
                <c:pt idx="13">
                  <c:v>2.3800000000000008</c:v>
                </c:pt>
                <c:pt idx="14">
                  <c:v>2.0999999999999996</c:v>
                </c:pt>
                <c:pt idx="15">
                  <c:v>2.3899999999999997</c:v>
                </c:pt>
                <c:pt idx="16">
                  <c:v>2.7999999999999989</c:v>
                </c:pt>
                <c:pt idx="17">
                  <c:v>2.4300000000000006</c:v>
                </c:pt>
                <c:pt idx="18">
                  <c:v>2.37</c:v>
                </c:pt>
                <c:pt idx="19">
                  <c:v>3.1999999999999993</c:v>
                </c:pt>
                <c:pt idx="20">
                  <c:v>3.34</c:v>
                </c:pt>
                <c:pt idx="21">
                  <c:v>2.09</c:v>
                </c:pt>
              </c:numCache>
            </c:numRef>
          </c:val>
          <c:extLst>
            <c:ext xmlns:c16="http://schemas.microsoft.com/office/drawing/2014/chart" uri="{C3380CC4-5D6E-409C-BE32-E72D297353CC}">
              <c16:uniqueId val="{00000002-BA05-4F7C-BB13-5381B76F9FE0}"/>
            </c:ext>
          </c:extLst>
        </c:ser>
        <c:dLbls>
          <c:showLegendKey val="0"/>
          <c:showVal val="0"/>
          <c:showCatName val="0"/>
          <c:showSerName val="0"/>
          <c:showPercent val="0"/>
          <c:showBubbleSize val="0"/>
        </c:dLbls>
        <c:gapWidth val="90"/>
        <c:overlap val="100"/>
        <c:axId val="674927696"/>
        <c:axId val="674928176"/>
      </c:barChart>
      <c:catAx>
        <c:axId val="674927696"/>
        <c:scaling>
          <c:orientation val="minMax"/>
        </c:scaling>
        <c:delete val="0"/>
        <c:axPos val="l"/>
        <c:numFmt formatCode="General" sourceLinked="1"/>
        <c:majorTickMark val="out"/>
        <c:minorTickMark val="none"/>
        <c:tickLblPos val="nextTo"/>
        <c:spPr>
          <a:noFill/>
          <a:ln w="9525" cap="flat" cmpd="sng" algn="ctr">
            <a:solidFill>
              <a:srgbClr val="4C4C4C"/>
            </a:solidFill>
            <a:round/>
          </a:ln>
          <a:effectLst/>
        </c:spPr>
        <c:txPr>
          <a:bodyPr rot="-6000000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674928176"/>
        <c:crosses val="autoZero"/>
        <c:auto val="1"/>
        <c:lblAlgn val="ctr"/>
        <c:lblOffset val="100"/>
        <c:noMultiLvlLbl val="0"/>
      </c:catAx>
      <c:valAx>
        <c:axId val="674928176"/>
        <c:scaling>
          <c:orientation val="minMax"/>
        </c:scaling>
        <c:delete val="0"/>
        <c:axPos val="b"/>
        <c:majorGridlines>
          <c:spPr>
            <a:ln w="9525" cap="flat" cmpd="sng" algn="ctr">
              <a:solidFill>
                <a:srgbClr val="BFBFBF"/>
              </a:solidFill>
              <a:round/>
            </a:ln>
            <a:effectLst/>
          </c:spPr>
        </c:majorGridlines>
        <c:title>
          <c:tx>
            <c:rich>
              <a:bodyPr rot="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r>
                  <a:rPr lang="sv-SE"/>
                  <a:t>Procent</a:t>
                </a:r>
              </a:p>
            </c:rich>
          </c:tx>
          <c:overlay val="0"/>
          <c:spPr>
            <a:noFill/>
            <a:ln>
              <a:noFill/>
            </a:ln>
            <a:effectLst/>
          </c:spPr>
          <c:txPr>
            <a:bodyPr rot="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title>
        <c:numFmt formatCode="#,##0" sourceLinked="0"/>
        <c:majorTickMark val="in"/>
        <c:minorTickMark val="none"/>
        <c:tickLblPos val="nextTo"/>
        <c:spPr>
          <a:noFill/>
          <a:ln>
            <a:solidFill>
              <a:srgbClr val="4C4C4C"/>
            </a:solidFill>
          </a:ln>
          <a:effectLst/>
        </c:spPr>
        <c:txPr>
          <a:bodyPr rot="-6000000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674927696"/>
        <c:crosses val="autoZero"/>
        <c:crossBetween val="between"/>
      </c:valAx>
      <c:spPr>
        <a:noFill/>
        <a:ln>
          <a:noFill/>
        </a:ln>
        <a:effectLst/>
      </c:spPr>
    </c:plotArea>
    <c:legend>
      <c:legendPos val="b"/>
      <c:layout>
        <c:manualLayout>
          <c:xMode val="edge"/>
          <c:yMode val="edge"/>
          <c:x val="0.28297848581370705"/>
          <c:y val="0.92685291270337511"/>
          <c:w val="0.45369445538339498"/>
          <c:h val="7.032007360029989E-2"/>
        </c:manualLayout>
      </c:layout>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legend>
    <c:plotVisOnly val="1"/>
    <c:dispBlanksAs val="gap"/>
    <c:showDLblsOverMax val="0"/>
    <c:extLst/>
  </c:chart>
  <c:spPr>
    <a:solidFill>
      <a:schemeClr val="bg1"/>
    </a:solidFill>
    <a:ln w="9525" cap="flat" cmpd="sng" algn="ctr">
      <a:solidFill>
        <a:srgbClr val="00385C"/>
      </a:solidFill>
      <a:round/>
    </a:ln>
    <a:effectLst/>
  </c:spPr>
  <c:txPr>
    <a:bodyPr/>
    <a:lstStyle/>
    <a:p>
      <a:pPr>
        <a:defRPr sz="8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960" b="0" i="0" u="none" strike="noStrike" kern="1200" spc="0" baseline="0">
                <a:solidFill>
                  <a:schemeClr val="tx1"/>
                </a:solidFill>
                <a:latin typeface="+mn-lt"/>
                <a:ea typeface="+mn-ea"/>
                <a:cs typeface="+mn-cs"/>
              </a:defRPr>
            </a:pPr>
            <a:r>
              <a:rPr lang="sv-SE" b="1"/>
              <a:t>Andel av befolkningen 2025 som endast gjort akutbesök hos tandvården under de tre senaste åren, efter utbildningnivå, 35–79 år.</a:t>
            </a:r>
          </a:p>
        </c:rich>
      </c:tx>
      <c:overlay val="0"/>
      <c:spPr>
        <a:noFill/>
        <a:ln>
          <a:noFill/>
        </a:ln>
        <a:effectLst/>
      </c:spPr>
      <c:txPr>
        <a:bodyPr rot="0" spcFirstLastPara="1" vertOverflow="ellipsis" vert="horz" wrap="square" anchor="ctr" anchorCtr="1"/>
        <a:lstStyle/>
        <a:p>
          <a:pPr>
            <a:defRPr sz="960" b="0" i="0" u="none" strike="noStrike" kern="1200" spc="0" baseline="0">
              <a:solidFill>
                <a:schemeClr val="tx1"/>
              </a:solidFill>
              <a:latin typeface="+mn-lt"/>
              <a:ea typeface="+mn-ea"/>
              <a:cs typeface="+mn-cs"/>
            </a:defRPr>
          </a:pPr>
          <a:endParaRPr lang="sv-SE"/>
        </a:p>
      </c:txPr>
    </c:title>
    <c:autoTitleDeleted val="0"/>
    <c:plotArea>
      <c:layout/>
      <c:barChart>
        <c:barDir val="col"/>
        <c:grouping val="clustered"/>
        <c:varyColors val="0"/>
        <c:ser>
          <c:idx val="0"/>
          <c:order val="0"/>
          <c:tx>
            <c:strRef>
              <c:f>'Tabell 12'!$B$10</c:f>
              <c:strCache>
                <c:ptCount val="1"/>
                <c:pt idx="0">
                  <c:v>Män</c:v>
                </c:pt>
              </c:strCache>
            </c:strRef>
          </c:tx>
          <c:spPr>
            <a:solidFill>
              <a:srgbClr val="017CC1"/>
            </a:solidFill>
            <a:ln w="3810">
              <a:solidFill>
                <a:srgbClr val="017CC1"/>
              </a:solidFill>
            </a:ln>
            <a:effectLst/>
          </c:spPr>
          <c:invertIfNegative val="0"/>
          <c:cat>
            <c:strRef>
              <c:f>'Tabell 12'!$A$11:$A$14</c:f>
              <c:strCache>
                <c:ptCount val="4"/>
                <c:pt idx="0">
                  <c:v>Förgymnasial</c:v>
                </c:pt>
                <c:pt idx="1">
                  <c:v>Gymnasial</c:v>
                </c:pt>
                <c:pt idx="2">
                  <c:v>Eftergymnasial &lt; 3 år</c:v>
                </c:pt>
                <c:pt idx="3">
                  <c:v>Eftergymnasial ≥ 3 år</c:v>
                </c:pt>
              </c:strCache>
            </c:strRef>
          </c:cat>
          <c:val>
            <c:numRef>
              <c:f>'Tabell 12'!$B$11:$B$14</c:f>
              <c:numCache>
                <c:formatCode>0.0</c:formatCode>
                <c:ptCount val="4"/>
                <c:pt idx="0">
                  <c:v>11.2</c:v>
                </c:pt>
                <c:pt idx="1">
                  <c:v>8.1</c:v>
                </c:pt>
                <c:pt idx="2">
                  <c:v>6.9</c:v>
                </c:pt>
                <c:pt idx="3">
                  <c:v>5.8</c:v>
                </c:pt>
              </c:numCache>
            </c:numRef>
          </c:val>
          <c:extLst>
            <c:ext xmlns:c16="http://schemas.microsoft.com/office/drawing/2014/chart" uri="{C3380CC4-5D6E-409C-BE32-E72D297353CC}">
              <c16:uniqueId val="{00000000-E150-49CA-A080-9F7F6A9E7346}"/>
            </c:ext>
          </c:extLst>
        </c:ser>
        <c:ser>
          <c:idx val="1"/>
          <c:order val="1"/>
          <c:tx>
            <c:strRef>
              <c:f>'Tabell 12'!$C$10</c:f>
              <c:strCache>
                <c:ptCount val="1"/>
                <c:pt idx="0">
                  <c:v>Kvinnor</c:v>
                </c:pt>
              </c:strCache>
            </c:strRef>
          </c:tx>
          <c:spPr>
            <a:solidFill>
              <a:srgbClr val="002B45"/>
            </a:solidFill>
            <a:ln w="3810">
              <a:solidFill>
                <a:srgbClr val="002B45"/>
              </a:solidFill>
            </a:ln>
            <a:effectLst/>
          </c:spPr>
          <c:invertIfNegative val="0"/>
          <c:cat>
            <c:strRef>
              <c:f>'Tabell 12'!$A$11:$A$14</c:f>
              <c:strCache>
                <c:ptCount val="4"/>
                <c:pt idx="0">
                  <c:v>Förgymnasial</c:v>
                </c:pt>
                <c:pt idx="1">
                  <c:v>Gymnasial</c:v>
                </c:pt>
                <c:pt idx="2">
                  <c:v>Eftergymnasial &lt; 3 år</c:v>
                </c:pt>
                <c:pt idx="3">
                  <c:v>Eftergymnasial ≥ 3 år</c:v>
                </c:pt>
              </c:strCache>
            </c:strRef>
          </c:cat>
          <c:val>
            <c:numRef>
              <c:f>'Tabell 12'!$C$11:$C$14</c:f>
              <c:numCache>
                <c:formatCode>0.0</c:formatCode>
                <c:ptCount val="4"/>
                <c:pt idx="0">
                  <c:v>12.5</c:v>
                </c:pt>
                <c:pt idx="1">
                  <c:v>8.1</c:v>
                </c:pt>
                <c:pt idx="2">
                  <c:v>6.6</c:v>
                </c:pt>
                <c:pt idx="3">
                  <c:v>5.2</c:v>
                </c:pt>
              </c:numCache>
            </c:numRef>
          </c:val>
          <c:extLst>
            <c:ext xmlns:c16="http://schemas.microsoft.com/office/drawing/2014/chart" uri="{C3380CC4-5D6E-409C-BE32-E72D297353CC}">
              <c16:uniqueId val="{00000001-E150-49CA-A080-9F7F6A9E7346}"/>
            </c:ext>
          </c:extLst>
        </c:ser>
        <c:dLbls>
          <c:showLegendKey val="0"/>
          <c:showVal val="0"/>
          <c:showCatName val="0"/>
          <c:showSerName val="0"/>
          <c:showPercent val="0"/>
          <c:showBubbleSize val="0"/>
        </c:dLbls>
        <c:gapWidth val="90"/>
        <c:overlap val="-20"/>
        <c:axId val="844092096"/>
        <c:axId val="207920112"/>
      </c:barChart>
      <c:catAx>
        <c:axId val="844092096"/>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crossAx val="207920112"/>
        <c:crosses val="autoZero"/>
        <c:auto val="1"/>
        <c:lblAlgn val="ctr"/>
        <c:lblOffset val="100"/>
        <c:noMultiLvlLbl val="0"/>
      </c:catAx>
      <c:valAx>
        <c:axId val="207920112"/>
        <c:scaling>
          <c:orientation val="minMax"/>
        </c:scaling>
        <c:delete val="0"/>
        <c:axPos val="l"/>
        <c:majorGridlines>
          <c:spPr>
            <a:ln w="6350" cap="flat" cmpd="sng" algn="ctr">
              <a:solidFill>
                <a:srgbClr val="BFBFBF"/>
              </a:solidFill>
              <a:round/>
            </a:ln>
            <a:effectLst/>
          </c:spPr>
        </c:majorGridlines>
        <c:title>
          <c:tx>
            <c:rich>
              <a:bodyPr rot="-5400000" spcFirstLastPara="1" vertOverflow="ellipsis" vert="horz" wrap="square" anchor="ctr" anchorCtr="1"/>
              <a:lstStyle/>
              <a:p>
                <a:pPr>
                  <a:defRPr sz="800" b="0" i="0" u="none" strike="noStrike" kern="1200" baseline="0">
                    <a:solidFill>
                      <a:schemeClr val="tx1"/>
                    </a:solidFill>
                    <a:latin typeface="+mn-lt"/>
                    <a:ea typeface="+mn-ea"/>
                    <a:cs typeface="+mn-cs"/>
                  </a:defRPr>
                </a:pPr>
                <a:r>
                  <a:rPr lang="sv-SE"/>
                  <a:t>Procent</a:t>
                </a:r>
              </a:p>
            </c:rich>
          </c:tx>
          <c:overlay val="0"/>
          <c:spPr>
            <a:noFill/>
            <a:ln>
              <a:noFill/>
            </a:ln>
            <a:effectLst/>
          </c:spPr>
          <c:txPr>
            <a:bodyPr rot="-54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title>
        <c:numFmt formatCode="#,##0" sourceLinked="0"/>
        <c:majorTickMark val="in"/>
        <c:minorTickMark val="none"/>
        <c:tickLblPos val="nextTo"/>
        <c:spPr>
          <a:noFill/>
          <a:ln>
            <a:solidFill>
              <a:schemeClr val="tx1"/>
            </a:solidFill>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crossAx val="84409209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mn-lt"/>
              <a:ea typeface="+mn-ea"/>
              <a:cs typeface="+mn-cs"/>
            </a:defRPr>
          </a:pPr>
          <a:endParaRPr lang="sv-SE"/>
        </a:p>
      </c:txPr>
    </c:legend>
    <c:plotVisOnly val="1"/>
    <c:dispBlanksAs val="gap"/>
    <c:showDLblsOverMax val="0"/>
    <c:extLst/>
  </c:chart>
  <c:spPr>
    <a:solidFill>
      <a:schemeClr val="bg1"/>
    </a:solidFill>
    <a:ln w="9525" cap="flat" cmpd="sng" algn="ctr">
      <a:solidFill>
        <a:srgbClr val="00385C"/>
      </a:solidFill>
      <a:round/>
    </a:ln>
    <a:effectLst/>
  </c:spPr>
  <c:txPr>
    <a:bodyPr/>
    <a:lstStyle/>
    <a:p>
      <a:pPr>
        <a:defRPr sz="800" b="0">
          <a:solidFill>
            <a:schemeClr val="tx1"/>
          </a:solidFill>
        </a:defRPr>
      </a:pPr>
      <a:endParaRPr lang="sv-SE"/>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050" b="1" i="0" u="none" strike="noStrike" kern="1200" spc="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r>
              <a:rPr lang="sv-SE" sz="1050" b="1"/>
              <a:t>Andel av befolkningen som besökt tandvården 2023–2025, fördelat efter senaste besöksåret och ålder, kvinnor</a:t>
            </a:r>
          </a:p>
        </c:rich>
      </c:tx>
      <c:overlay val="0"/>
      <c:spPr>
        <a:noFill/>
        <a:ln>
          <a:noFill/>
        </a:ln>
        <a:effectLst/>
      </c:spPr>
      <c:txPr>
        <a:bodyPr rot="0" spcFirstLastPara="1" vertOverflow="ellipsis" vert="horz" wrap="square" anchor="ctr" anchorCtr="1"/>
        <a:lstStyle/>
        <a:p>
          <a:pPr>
            <a:defRPr sz="1050" b="1" i="0" u="none" strike="noStrike" kern="1200" spc="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title>
    <c:autoTitleDeleted val="0"/>
    <c:plotArea>
      <c:layout/>
      <c:barChart>
        <c:barDir val="col"/>
        <c:grouping val="stacked"/>
        <c:varyColors val="0"/>
        <c:ser>
          <c:idx val="0"/>
          <c:order val="0"/>
          <c:tx>
            <c:strRef>
              <c:f>'Tabell 1 A–D'!$P$23</c:f>
              <c:strCache>
                <c:ptCount val="1"/>
                <c:pt idx="0">
                  <c:v>2025</c:v>
                </c:pt>
              </c:strCache>
            </c:strRef>
          </c:tx>
          <c:spPr>
            <a:solidFill>
              <a:srgbClr val="0070C0"/>
            </a:solidFill>
            <a:ln>
              <a:noFill/>
            </a:ln>
            <a:effectLst/>
          </c:spPr>
          <c:invertIfNegative val="0"/>
          <c:cat>
            <c:strRef>
              <c:f>'Tabell 1 A–D'!$K$24:$K$37</c:f>
              <c:strCache>
                <c:ptCount val="14"/>
                <c:pt idx="0">
                  <c:v>24–29</c:v>
                </c:pt>
                <c:pt idx="1">
                  <c:v>30–34</c:v>
                </c:pt>
                <c:pt idx="2">
                  <c:v>35–39</c:v>
                </c:pt>
                <c:pt idx="3">
                  <c:v>40–44</c:v>
                </c:pt>
                <c:pt idx="4">
                  <c:v>45–49</c:v>
                </c:pt>
                <c:pt idx="5">
                  <c:v>50–54</c:v>
                </c:pt>
                <c:pt idx="6">
                  <c:v>55–59</c:v>
                </c:pt>
                <c:pt idx="7">
                  <c:v>60–64</c:v>
                </c:pt>
                <c:pt idx="8">
                  <c:v>65–69</c:v>
                </c:pt>
                <c:pt idx="9">
                  <c:v>70–74</c:v>
                </c:pt>
                <c:pt idx="10">
                  <c:v>75–79</c:v>
                </c:pt>
                <c:pt idx="11">
                  <c:v>80–84</c:v>
                </c:pt>
                <c:pt idx="12">
                  <c:v>85–89</c:v>
                </c:pt>
                <c:pt idx="13">
                  <c:v>90+</c:v>
                </c:pt>
              </c:strCache>
            </c:strRef>
          </c:cat>
          <c:val>
            <c:numRef>
              <c:f>'Tabell 1 A–D'!$P$24:$P$37</c:f>
              <c:numCache>
                <c:formatCode>General</c:formatCode>
                <c:ptCount val="14"/>
                <c:pt idx="0">
                  <c:v>37.200000000000003</c:v>
                </c:pt>
                <c:pt idx="1">
                  <c:v>42.5</c:v>
                </c:pt>
                <c:pt idx="2">
                  <c:v>45.1</c:v>
                </c:pt>
                <c:pt idx="3">
                  <c:v>47.4</c:v>
                </c:pt>
                <c:pt idx="4">
                  <c:v>51.6</c:v>
                </c:pt>
                <c:pt idx="5">
                  <c:v>56.1</c:v>
                </c:pt>
                <c:pt idx="6">
                  <c:v>60.1</c:v>
                </c:pt>
                <c:pt idx="7">
                  <c:v>65.8</c:v>
                </c:pt>
                <c:pt idx="8">
                  <c:v>69.900000000000006</c:v>
                </c:pt>
                <c:pt idx="9">
                  <c:v>73.400000000000006</c:v>
                </c:pt>
                <c:pt idx="10">
                  <c:v>73.099999999999994</c:v>
                </c:pt>
                <c:pt idx="11">
                  <c:v>73</c:v>
                </c:pt>
                <c:pt idx="12">
                  <c:v>62.7</c:v>
                </c:pt>
                <c:pt idx="13">
                  <c:v>43.8</c:v>
                </c:pt>
              </c:numCache>
            </c:numRef>
          </c:val>
          <c:extLst>
            <c:ext xmlns:c16="http://schemas.microsoft.com/office/drawing/2014/chart" uri="{C3380CC4-5D6E-409C-BE32-E72D297353CC}">
              <c16:uniqueId val="{0000001C-3A2C-4D1F-9534-D28510879011}"/>
            </c:ext>
          </c:extLst>
        </c:ser>
        <c:ser>
          <c:idx val="1"/>
          <c:order val="1"/>
          <c:tx>
            <c:strRef>
              <c:f>'Tabell 1 A–D'!$Q$23</c:f>
              <c:strCache>
                <c:ptCount val="1"/>
                <c:pt idx="0">
                  <c:v>2024</c:v>
                </c:pt>
              </c:strCache>
            </c:strRef>
          </c:tx>
          <c:spPr>
            <a:solidFill>
              <a:srgbClr val="EBFAFC">
                <a:lumMod val="50000"/>
              </a:srgbClr>
            </a:solidFill>
            <a:ln>
              <a:noFill/>
            </a:ln>
            <a:effectLst/>
          </c:spPr>
          <c:invertIfNegative val="0"/>
          <c:cat>
            <c:strRef>
              <c:f>'Tabell 1 A–D'!$K$24:$K$37</c:f>
              <c:strCache>
                <c:ptCount val="14"/>
                <c:pt idx="0">
                  <c:v>24–29</c:v>
                </c:pt>
                <c:pt idx="1">
                  <c:v>30–34</c:v>
                </c:pt>
                <c:pt idx="2">
                  <c:v>35–39</c:v>
                </c:pt>
                <c:pt idx="3">
                  <c:v>40–44</c:v>
                </c:pt>
                <c:pt idx="4">
                  <c:v>45–49</c:v>
                </c:pt>
                <c:pt idx="5">
                  <c:v>50–54</c:v>
                </c:pt>
                <c:pt idx="6">
                  <c:v>55–59</c:v>
                </c:pt>
                <c:pt idx="7">
                  <c:v>60–64</c:v>
                </c:pt>
                <c:pt idx="8">
                  <c:v>65–69</c:v>
                </c:pt>
                <c:pt idx="9">
                  <c:v>70–74</c:v>
                </c:pt>
                <c:pt idx="10">
                  <c:v>75–79</c:v>
                </c:pt>
                <c:pt idx="11">
                  <c:v>80–84</c:v>
                </c:pt>
                <c:pt idx="12">
                  <c:v>85–89</c:v>
                </c:pt>
                <c:pt idx="13">
                  <c:v>90+</c:v>
                </c:pt>
              </c:strCache>
            </c:strRef>
          </c:cat>
          <c:val>
            <c:numRef>
              <c:f>'Tabell 1 A–D'!$Q$24:$Q$37</c:f>
              <c:numCache>
                <c:formatCode>General</c:formatCode>
                <c:ptCount val="14"/>
                <c:pt idx="0">
                  <c:v>14.699999999999996</c:v>
                </c:pt>
                <c:pt idx="1">
                  <c:v>19.5</c:v>
                </c:pt>
                <c:pt idx="2">
                  <c:v>19.699999999999996</c:v>
                </c:pt>
                <c:pt idx="3">
                  <c:v>18.399999999999999</c:v>
                </c:pt>
                <c:pt idx="4">
                  <c:v>17.600000000000001</c:v>
                </c:pt>
                <c:pt idx="5">
                  <c:v>16.699999999999996</c:v>
                </c:pt>
                <c:pt idx="6">
                  <c:v>15.300000000000004</c:v>
                </c:pt>
                <c:pt idx="7">
                  <c:v>14</c:v>
                </c:pt>
                <c:pt idx="8">
                  <c:v>11.899999999999991</c:v>
                </c:pt>
                <c:pt idx="9">
                  <c:v>10.599999999999994</c:v>
                </c:pt>
                <c:pt idx="10">
                  <c:v>10.600000000000009</c:v>
                </c:pt>
                <c:pt idx="11">
                  <c:v>11.799999999999997</c:v>
                </c:pt>
                <c:pt idx="12">
                  <c:v>13.700000000000003</c:v>
                </c:pt>
                <c:pt idx="13">
                  <c:v>16.200000000000003</c:v>
                </c:pt>
              </c:numCache>
            </c:numRef>
          </c:val>
          <c:extLst>
            <c:ext xmlns:c16="http://schemas.microsoft.com/office/drawing/2014/chart" uri="{C3380CC4-5D6E-409C-BE32-E72D297353CC}">
              <c16:uniqueId val="{0000001D-3A2C-4D1F-9534-D28510879011}"/>
            </c:ext>
          </c:extLst>
        </c:ser>
        <c:ser>
          <c:idx val="2"/>
          <c:order val="2"/>
          <c:tx>
            <c:strRef>
              <c:f>'Tabell 1 A–D'!$R$23</c:f>
              <c:strCache>
                <c:ptCount val="1"/>
                <c:pt idx="0">
                  <c:v>2023</c:v>
                </c:pt>
              </c:strCache>
            </c:strRef>
          </c:tx>
          <c:spPr>
            <a:solidFill>
              <a:srgbClr val="00385C"/>
            </a:solidFill>
            <a:ln>
              <a:noFill/>
            </a:ln>
            <a:effectLst/>
          </c:spPr>
          <c:invertIfNegative val="0"/>
          <c:cat>
            <c:strRef>
              <c:f>'Tabell 1 A–D'!$K$24:$K$37</c:f>
              <c:strCache>
                <c:ptCount val="14"/>
                <c:pt idx="0">
                  <c:v>24–29</c:v>
                </c:pt>
                <c:pt idx="1">
                  <c:v>30–34</c:v>
                </c:pt>
                <c:pt idx="2">
                  <c:v>35–39</c:v>
                </c:pt>
                <c:pt idx="3">
                  <c:v>40–44</c:v>
                </c:pt>
                <c:pt idx="4">
                  <c:v>45–49</c:v>
                </c:pt>
                <c:pt idx="5">
                  <c:v>50–54</c:v>
                </c:pt>
                <c:pt idx="6">
                  <c:v>55–59</c:v>
                </c:pt>
                <c:pt idx="7">
                  <c:v>60–64</c:v>
                </c:pt>
                <c:pt idx="8">
                  <c:v>65–69</c:v>
                </c:pt>
                <c:pt idx="9">
                  <c:v>70–74</c:v>
                </c:pt>
                <c:pt idx="10">
                  <c:v>75–79</c:v>
                </c:pt>
                <c:pt idx="11">
                  <c:v>80–84</c:v>
                </c:pt>
                <c:pt idx="12">
                  <c:v>85–89</c:v>
                </c:pt>
                <c:pt idx="13">
                  <c:v>90+</c:v>
                </c:pt>
              </c:strCache>
            </c:strRef>
          </c:cat>
          <c:val>
            <c:numRef>
              <c:f>'Tabell 1 A–D'!$R$24:$R$37</c:f>
              <c:numCache>
                <c:formatCode>General</c:formatCode>
                <c:ptCount val="14"/>
                <c:pt idx="0">
                  <c:v>5.5</c:v>
                </c:pt>
                <c:pt idx="1">
                  <c:v>8.7000000000000028</c:v>
                </c:pt>
                <c:pt idx="2">
                  <c:v>8.7000000000000028</c:v>
                </c:pt>
                <c:pt idx="3">
                  <c:v>7.9000000000000057</c:v>
                </c:pt>
                <c:pt idx="4">
                  <c:v>7.2000000000000028</c:v>
                </c:pt>
                <c:pt idx="5">
                  <c:v>6.5</c:v>
                </c:pt>
                <c:pt idx="6">
                  <c:v>5.5999999999999943</c:v>
                </c:pt>
                <c:pt idx="7">
                  <c:v>5</c:v>
                </c:pt>
                <c:pt idx="8">
                  <c:v>3.9000000000000057</c:v>
                </c:pt>
                <c:pt idx="9">
                  <c:v>3.4000000000000057</c:v>
                </c:pt>
                <c:pt idx="10">
                  <c:v>3.5999999999999943</c:v>
                </c:pt>
                <c:pt idx="11">
                  <c:v>4.7999999999999972</c:v>
                </c:pt>
                <c:pt idx="12">
                  <c:v>6.8999999999999915</c:v>
                </c:pt>
                <c:pt idx="13">
                  <c:v>10.799999999999997</c:v>
                </c:pt>
              </c:numCache>
            </c:numRef>
          </c:val>
          <c:extLst>
            <c:ext xmlns:c16="http://schemas.microsoft.com/office/drawing/2014/chart" uri="{C3380CC4-5D6E-409C-BE32-E72D297353CC}">
              <c16:uniqueId val="{0000001E-3A2C-4D1F-9534-D28510879011}"/>
            </c:ext>
          </c:extLst>
        </c:ser>
        <c:dLbls>
          <c:showLegendKey val="0"/>
          <c:showVal val="0"/>
          <c:showCatName val="0"/>
          <c:showSerName val="0"/>
          <c:showPercent val="0"/>
          <c:showBubbleSize val="0"/>
        </c:dLbls>
        <c:gapWidth val="90"/>
        <c:overlap val="100"/>
        <c:axId val="674927696"/>
        <c:axId val="674928176"/>
      </c:barChart>
      <c:catAx>
        <c:axId val="674927696"/>
        <c:scaling>
          <c:orientation val="minMax"/>
        </c:scaling>
        <c:delete val="0"/>
        <c:axPos val="b"/>
        <c:numFmt formatCode="General" sourceLinked="1"/>
        <c:majorTickMark val="out"/>
        <c:minorTickMark val="none"/>
        <c:tickLblPos val="nextTo"/>
        <c:spPr>
          <a:noFill/>
          <a:ln w="9525" cap="flat" cmpd="sng" algn="ctr">
            <a:solidFill>
              <a:srgbClr val="4C4C4C"/>
            </a:solidFill>
            <a:round/>
          </a:ln>
          <a:effectLst/>
        </c:spPr>
        <c:txPr>
          <a:bodyPr rot="-5400000" spcFirstLastPara="1" vertOverflow="ellipsis"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674928176"/>
        <c:crosses val="autoZero"/>
        <c:auto val="1"/>
        <c:lblAlgn val="ctr"/>
        <c:lblOffset val="100"/>
        <c:noMultiLvlLbl val="0"/>
      </c:catAx>
      <c:valAx>
        <c:axId val="674928176"/>
        <c:scaling>
          <c:orientation val="minMax"/>
        </c:scaling>
        <c:delete val="0"/>
        <c:axPos val="l"/>
        <c:majorGridlines>
          <c:spPr>
            <a:ln w="9525" cap="flat" cmpd="sng" algn="ctr">
              <a:solidFill>
                <a:srgbClr val="BFBFBF"/>
              </a:solidFill>
              <a:round/>
            </a:ln>
            <a:effectLst/>
          </c:spPr>
        </c:majorGridlines>
        <c:title>
          <c:tx>
            <c:rich>
              <a:bodyPr rot="-540000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r>
                  <a:rPr lang="sv-SE"/>
                  <a:t>Procent</a:t>
                </a:r>
              </a:p>
            </c:rich>
          </c:tx>
          <c:overlay val="0"/>
          <c:spPr>
            <a:noFill/>
            <a:ln>
              <a:noFill/>
            </a:ln>
            <a:effectLst/>
          </c:spPr>
          <c:txPr>
            <a:bodyPr rot="-540000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title>
        <c:numFmt formatCode="General" sourceLinked="1"/>
        <c:majorTickMark val="in"/>
        <c:minorTickMark val="none"/>
        <c:tickLblPos val="nextTo"/>
        <c:spPr>
          <a:noFill/>
          <a:ln>
            <a:solidFill>
              <a:srgbClr val="4C4C4C"/>
            </a:solidFill>
          </a:ln>
          <a:effectLst/>
        </c:spPr>
        <c:txPr>
          <a:bodyPr rot="-6000000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674927696"/>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legend>
    <c:plotVisOnly val="1"/>
    <c:dispBlanksAs val="gap"/>
    <c:showDLblsOverMax val="0"/>
    <c:extLst/>
  </c:chart>
  <c:spPr>
    <a:solidFill>
      <a:schemeClr val="bg1"/>
    </a:solidFill>
    <a:ln w="9525" cap="flat" cmpd="sng" algn="ctr">
      <a:solidFill>
        <a:srgbClr val="112B43"/>
      </a:solidFill>
      <a:round/>
    </a:ln>
    <a:effectLst/>
  </c:spPr>
  <c:txPr>
    <a:bodyPr/>
    <a:lstStyle/>
    <a:p>
      <a:pPr>
        <a:defRPr sz="8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960" b="0" i="0" u="none" strike="noStrike" kern="1200" spc="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r>
              <a:rPr lang="sv-SE" b="1"/>
              <a:t>Median av antal kvarvarande och antal ej intakta tänder bland personer som besökte tandvården 2025 och 2016, efter ålder</a:t>
            </a:r>
          </a:p>
        </c:rich>
      </c:tx>
      <c:overlay val="0"/>
      <c:spPr>
        <a:noFill/>
        <a:ln>
          <a:noFill/>
        </a:ln>
        <a:effectLst/>
      </c:spPr>
      <c:txPr>
        <a:bodyPr rot="0" spcFirstLastPara="1" vertOverflow="ellipsis" vert="horz" wrap="square" anchor="ctr" anchorCtr="1"/>
        <a:lstStyle/>
        <a:p>
          <a:pPr>
            <a:defRPr sz="960" b="0" i="0" u="none" strike="noStrike" kern="1200" spc="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title>
    <c:autoTitleDeleted val="0"/>
    <c:plotArea>
      <c:layout>
        <c:manualLayout>
          <c:layoutTarget val="inner"/>
          <c:xMode val="edge"/>
          <c:yMode val="edge"/>
          <c:x val="0.12884073129167073"/>
          <c:y val="0.20002695840347645"/>
          <c:w val="0.8326361740385485"/>
          <c:h val="0.4918443503830584"/>
        </c:manualLayout>
      </c:layout>
      <c:lineChart>
        <c:grouping val="standard"/>
        <c:varyColors val="0"/>
        <c:ser>
          <c:idx val="0"/>
          <c:order val="0"/>
          <c:tx>
            <c:v>Kvarvarande tänder 2025</c:v>
          </c:tx>
          <c:spPr>
            <a:ln w="21590" cap="rnd">
              <a:solidFill>
                <a:srgbClr val="017CC1"/>
              </a:solidFill>
              <a:prstDash val="solid"/>
              <a:round/>
            </a:ln>
            <a:effectLst/>
          </c:spPr>
          <c:marker>
            <c:symbol val="none"/>
          </c:marker>
          <c:cat>
            <c:numRef>
              <c:f>'Tabell 35 A–B'!$A$5:$A$75</c:f>
              <c:numCache>
                <c:formatCode>General</c:formatCode>
                <c:ptCount val="7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numCache>
            </c:numRef>
          </c:cat>
          <c:val>
            <c:numRef>
              <c:f>'Tabell 35 A–B'!$B$5:$B$75</c:f>
              <c:numCache>
                <c:formatCode>General</c:formatCode>
                <c:ptCount val="71"/>
                <c:pt idx="0">
                  <c:v>28</c:v>
                </c:pt>
                <c:pt idx="1">
                  <c:v>29</c:v>
                </c:pt>
                <c:pt idx="2">
                  <c:v>29</c:v>
                </c:pt>
                <c:pt idx="3">
                  <c:v>30</c:v>
                </c:pt>
                <c:pt idx="4">
                  <c:v>30</c:v>
                </c:pt>
                <c:pt idx="5">
                  <c:v>30</c:v>
                </c:pt>
                <c:pt idx="6">
                  <c:v>30</c:v>
                </c:pt>
                <c:pt idx="7">
                  <c:v>30</c:v>
                </c:pt>
                <c:pt idx="8">
                  <c:v>30</c:v>
                </c:pt>
                <c:pt idx="9">
                  <c:v>30</c:v>
                </c:pt>
                <c:pt idx="10">
                  <c:v>30</c:v>
                </c:pt>
                <c:pt idx="11">
                  <c:v>30</c:v>
                </c:pt>
                <c:pt idx="12">
                  <c:v>30</c:v>
                </c:pt>
                <c:pt idx="13">
                  <c:v>30</c:v>
                </c:pt>
                <c:pt idx="14">
                  <c:v>30</c:v>
                </c:pt>
                <c:pt idx="15">
                  <c:v>30</c:v>
                </c:pt>
                <c:pt idx="16">
                  <c:v>30</c:v>
                </c:pt>
                <c:pt idx="17">
                  <c:v>30</c:v>
                </c:pt>
                <c:pt idx="18">
                  <c:v>30</c:v>
                </c:pt>
                <c:pt idx="19">
                  <c:v>30</c:v>
                </c:pt>
                <c:pt idx="20">
                  <c:v>30</c:v>
                </c:pt>
                <c:pt idx="21">
                  <c:v>30</c:v>
                </c:pt>
                <c:pt idx="22">
                  <c:v>30</c:v>
                </c:pt>
                <c:pt idx="23">
                  <c:v>30</c:v>
                </c:pt>
                <c:pt idx="24">
                  <c:v>30</c:v>
                </c:pt>
                <c:pt idx="25">
                  <c:v>30</c:v>
                </c:pt>
                <c:pt idx="26">
                  <c:v>30</c:v>
                </c:pt>
                <c:pt idx="27">
                  <c:v>30</c:v>
                </c:pt>
                <c:pt idx="28">
                  <c:v>30</c:v>
                </c:pt>
                <c:pt idx="29">
                  <c:v>29</c:v>
                </c:pt>
                <c:pt idx="30">
                  <c:v>29</c:v>
                </c:pt>
                <c:pt idx="31">
                  <c:v>29</c:v>
                </c:pt>
                <c:pt idx="32">
                  <c:v>29</c:v>
                </c:pt>
                <c:pt idx="33">
                  <c:v>29</c:v>
                </c:pt>
                <c:pt idx="34">
                  <c:v>29</c:v>
                </c:pt>
                <c:pt idx="35">
                  <c:v>29</c:v>
                </c:pt>
                <c:pt idx="36">
                  <c:v>29</c:v>
                </c:pt>
                <c:pt idx="37">
                  <c:v>28</c:v>
                </c:pt>
                <c:pt idx="38">
                  <c:v>28</c:v>
                </c:pt>
                <c:pt idx="39">
                  <c:v>28</c:v>
                </c:pt>
                <c:pt idx="40">
                  <c:v>28</c:v>
                </c:pt>
                <c:pt idx="41">
                  <c:v>28</c:v>
                </c:pt>
                <c:pt idx="42">
                  <c:v>28</c:v>
                </c:pt>
                <c:pt idx="43">
                  <c:v>28</c:v>
                </c:pt>
                <c:pt idx="44">
                  <c:v>28</c:v>
                </c:pt>
                <c:pt idx="45">
                  <c:v>28</c:v>
                </c:pt>
                <c:pt idx="46">
                  <c:v>28</c:v>
                </c:pt>
                <c:pt idx="47">
                  <c:v>27</c:v>
                </c:pt>
                <c:pt idx="48">
                  <c:v>27</c:v>
                </c:pt>
                <c:pt idx="49">
                  <c:v>27</c:v>
                </c:pt>
                <c:pt idx="50">
                  <c:v>27</c:v>
                </c:pt>
                <c:pt idx="51">
                  <c:v>27</c:v>
                </c:pt>
                <c:pt idx="52">
                  <c:v>27</c:v>
                </c:pt>
                <c:pt idx="53">
                  <c:v>27</c:v>
                </c:pt>
                <c:pt idx="54">
                  <c:v>26</c:v>
                </c:pt>
                <c:pt idx="55">
                  <c:v>26</c:v>
                </c:pt>
                <c:pt idx="56">
                  <c:v>26</c:v>
                </c:pt>
                <c:pt idx="57">
                  <c:v>26</c:v>
                </c:pt>
                <c:pt idx="58">
                  <c:v>25</c:v>
                </c:pt>
                <c:pt idx="59">
                  <c:v>25</c:v>
                </c:pt>
                <c:pt idx="60">
                  <c:v>25</c:v>
                </c:pt>
                <c:pt idx="61">
                  <c:v>25</c:v>
                </c:pt>
                <c:pt idx="62">
                  <c:v>24</c:v>
                </c:pt>
                <c:pt idx="63">
                  <c:v>24</c:v>
                </c:pt>
                <c:pt idx="64">
                  <c:v>24</c:v>
                </c:pt>
                <c:pt idx="65">
                  <c:v>23</c:v>
                </c:pt>
                <c:pt idx="66">
                  <c:v>23</c:v>
                </c:pt>
                <c:pt idx="67">
                  <c:v>23</c:v>
                </c:pt>
                <c:pt idx="68">
                  <c:v>22</c:v>
                </c:pt>
                <c:pt idx="69">
                  <c:v>22</c:v>
                </c:pt>
                <c:pt idx="70">
                  <c:v>22</c:v>
                </c:pt>
              </c:numCache>
            </c:numRef>
          </c:val>
          <c:smooth val="0"/>
          <c:extLst>
            <c:ext xmlns:c16="http://schemas.microsoft.com/office/drawing/2014/chart" uri="{C3380CC4-5D6E-409C-BE32-E72D297353CC}">
              <c16:uniqueId val="{00000000-3761-4290-99D5-59D3D671B561}"/>
            </c:ext>
          </c:extLst>
        </c:ser>
        <c:ser>
          <c:idx val="1"/>
          <c:order val="1"/>
          <c:tx>
            <c:v>Ej intakta tänder 2025</c:v>
          </c:tx>
          <c:spPr>
            <a:ln w="21590" cap="rnd">
              <a:solidFill>
                <a:srgbClr val="002B45"/>
              </a:solidFill>
              <a:round/>
            </a:ln>
            <a:effectLst/>
          </c:spPr>
          <c:marker>
            <c:symbol val="none"/>
          </c:marker>
          <c:cat>
            <c:numRef>
              <c:f>'Tabell 35 A–B'!$A$5:$A$75</c:f>
              <c:numCache>
                <c:formatCode>General</c:formatCode>
                <c:ptCount val="7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numCache>
            </c:numRef>
          </c:cat>
          <c:val>
            <c:numRef>
              <c:f>'Tabell 35 A–B'!$L$5:$L$75</c:f>
              <c:numCache>
                <c:formatCode>General</c:formatCode>
                <c:ptCount val="71"/>
                <c:pt idx="0">
                  <c:v>1</c:v>
                </c:pt>
                <c:pt idx="1">
                  <c:v>1</c:v>
                </c:pt>
                <c:pt idx="2">
                  <c:v>1</c:v>
                </c:pt>
                <c:pt idx="3">
                  <c:v>1</c:v>
                </c:pt>
                <c:pt idx="4">
                  <c:v>1</c:v>
                </c:pt>
                <c:pt idx="5">
                  <c:v>2</c:v>
                </c:pt>
                <c:pt idx="6">
                  <c:v>2</c:v>
                </c:pt>
                <c:pt idx="7">
                  <c:v>2</c:v>
                </c:pt>
                <c:pt idx="8">
                  <c:v>2</c:v>
                </c:pt>
                <c:pt idx="9">
                  <c:v>2</c:v>
                </c:pt>
                <c:pt idx="10">
                  <c:v>2</c:v>
                </c:pt>
                <c:pt idx="11">
                  <c:v>2</c:v>
                </c:pt>
                <c:pt idx="12">
                  <c:v>3</c:v>
                </c:pt>
                <c:pt idx="13">
                  <c:v>3</c:v>
                </c:pt>
                <c:pt idx="14">
                  <c:v>3</c:v>
                </c:pt>
                <c:pt idx="15">
                  <c:v>3</c:v>
                </c:pt>
                <c:pt idx="16">
                  <c:v>3</c:v>
                </c:pt>
                <c:pt idx="17">
                  <c:v>4</c:v>
                </c:pt>
                <c:pt idx="18">
                  <c:v>4</c:v>
                </c:pt>
                <c:pt idx="19">
                  <c:v>4</c:v>
                </c:pt>
                <c:pt idx="20">
                  <c:v>5</c:v>
                </c:pt>
                <c:pt idx="21">
                  <c:v>5</c:v>
                </c:pt>
                <c:pt idx="22">
                  <c:v>5</c:v>
                </c:pt>
                <c:pt idx="23">
                  <c:v>6</c:v>
                </c:pt>
                <c:pt idx="24">
                  <c:v>6</c:v>
                </c:pt>
                <c:pt idx="25">
                  <c:v>6</c:v>
                </c:pt>
                <c:pt idx="26">
                  <c:v>6</c:v>
                </c:pt>
                <c:pt idx="27">
                  <c:v>7</c:v>
                </c:pt>
                <c:pt idx="28">
                  <c:v>7</c:v>
                </c:pt>
                <c:pt idx="29">
                  <c:v>7</c:v>
                </c:pt>
                <c:pt idx="30">
                  <c:v>8</c:v>
                </c:pt>
                <c:pt idx="31">
                  <c:v>8</c:v>
                </c:pt>
                <c:pt idx="32">
                  <c:v>8</c:v>
                </c:pt>
                <c:pt idx="33">
                  <c:v>8</c:v>
                </c:pt>
                <c:pt idx="34">
                  <c:v>9</c:v>
                </c:pt>
                <c:pt idx="35">
                  <c:v>9</c:v>
                </c:pt>
                <c:pt idx="36">
                  <c:v>9</c:v>
                </c:pt>
                <c:pt idx="37">
                  <c:v>10</c:v>
                </c:pt>
                <c:pt idx="38">
                  <c:v>10</c:v>
                </c:pt>
                <c:pt idx="39">
                  <c:v>10</c:v>
                </c:pt>
                <c:pt idx="40">
                  <c:v>11</c:v>
                </c:pt>
                <c:pt idx="41">
                  <c:v>12</c:v>
                </c:pt>
                <c:pt idx="42">
                  <c:v>12</c:v>
                </c:pt>
                <c:pt idx="43">
                  <c:v>12</c:v>
                </c:pt>
                <c:pt idx="44">
                  <c:v>13</c:v>
                </c:pt>
                <c:pt idx="45">
                  <c:v>13</c:v>
                </c:pt>
                <c:pt idx="46">
                  <c:v>14</c:v>
                </c:pt>
                <c:pt idx="47">
                  <c:v>14</c:v>
                </c:pt>
                <c:pt idx="48">
                  <c:v>14</c:v>
                </c:pt>
                <c:pt idx="49">
                  <c:v>15</c:v>
                </c:pt>
                <c:pt idx="50">
                  <c:v>15</c:v>
                </c:pt>
                <c:pt idx="51">
                  <c:v>15</c:v>
                </c:pt>
                <c:pt idx="52">
                  <c:v>16</c:v>
                </c:pt>
                <c:pt idx="53">
                  <c:v>16</c:v>
                </c:pt>
                <c:pt idx="54">
                  <c:v>16</c:v>
                </c:pt>
                <c:pt idx="55">
                  <c:v>16</c:v>
                </c:pt>
                <c:pt idx="56">
                  <c:v>17</c:v>
                </c:pt>
                <c:pt idx="57">
                  <c:v>17</c:v>
                </c:pt>
                <c:pt idx="58">
                  <c:v>17</c:v>
                </c:pt>
                <c:pt idx="59">
                  <c:v>17</c:v>
                </c:pt>
                <c:pt idx="60">
                  <c:v>17</c:v>
                </c:pt>
                <c:pt idx="61">
                  <c:v>17</c:v>
                </c:pt>
                <c:pt idx="62">
                  <c:v>17</c:v>
                </c:pt>
                <c:pt idx="63">
                  <c:v>17</c:v>
                </c:pt>
                <c:pt idx="64">
                  <c:v>16</c:v>
                </c:pt>
                <c:pt idx="65">
                  <c:v>16</c:v>
                </c:pt>
                <c:pt idx="66">
                  <c:v>16</c:v>
                </c:pt>
                <c:pt idx="67">
                  <c:v>16</c:v>
                </c:pt>
                <c:pt idx="68">
                  <c:v>16</c:v>
                </c:pt>
                <c:pt idx="69">
                  <c:v>16</c:v>
                </c:pt>
                <c:pt idx="70">
                  <c:v>16</c:v>
                </c:pt>
              </c:numCache>
            </c:numRef>
          </c:val>
          <c:smooth val="0"/>
          <c:extLst>
            <c:ext xmlns:c16="http://schemas.microsoft.com/office/drawing/2014/chart" uri="{C3380CC4-5D6E-409C-BE32-E72D297353CC}">
              <c16:uniqueId val="{00000001-3761-4290-99D5-59D3D671B561}"/>
            </c:ext>
          </c:extLst>
        </c:ser>
        <c:ser>
          <c:idx val="2"/>
          <c:order val="2"/>
          <c:tx>
            <c:v>Kvarvarande tänder 2016</c:v>
          </c:tx>
          <c:spPr>
            <a:ln w="21590" cap="rnd">
              <a:solidFill>
                <a:srgbClr val="B27B2A"/>
              </a:solidFill>
              <a:prstDash val="dashDot"/>
              <a:round/>
            </a:ln>
            <a:effectLst/>
          </c:spPr>
          <c:marker>
            <c:symbol val="none"/>
          </c:marker>
          <c:cat>
            <c:numRef>
              <c:f>'Tabell 35 A–B'!$A$5:$A$75</c:f>
              <c:numCache>
                <c:formatCode>General</c:formatCode>
                <c:ptCount val="7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numCache>
            </c:numRef>
          </c:cat>
          <c:val>
            <c:numRef>
              <c:f>'Tabell 35 A–B'!$B$80:$B$150</c:f>
              <c:numCache>
                <c:formatCode>General</c:formatCode>
                <c:ptCount val="71"/>
                <c:pt idx="0">
                  <c:v>28</c:v>
                </c:pt>
                <c:pt idx="1">
                  <c:v>28</c:v>
                </c:pt>
                <c:pt idx="2">
                  <c:v>28</c:v>
                </c:pt>
                <c:pt idx="3">
                  <c:v>29</c:v>
                </c:pt>
                <c:pt idx="4">
                  <c:v>29</c:v>
                </c:pt>
                <c:pt idx="5">
                  <c:v>29</c:v>
                </c:pt>
                <c:pt idx="6">
                  <c:v>30</c:v>
                </c:pt>
                <c:pt idx="7">
                  <c:v>30</c:v>
                </c:pt>
                <c:pt idx="8">
                  <c:v>30</c:v>
                </c:pt>
                <c:pt idx="9">
                  <c:v>30</c:v>
                </c:pt>
                <c:pt idx="10">
                  <c:v>30</c:v>
                </c:pt>
                <c:pt idx="11">
                  <c:v>30</c:v>
                </c:pt>
                <c:pt idx="12">
                  <c:v>30</c:v>
                </c:pt>
                <c:pt idx="13">
                  <c:v>30</c:v>
                </c:pt>
                <c:pt idx="14">
                  <c:v>30</c:v>
                </c:pt>
                <c:pt idx="15">
                  <c:v>30</c:v>
                </c:pt>
                <c:pt idx="16">
                  <c:v>30</c:v>
                </c:pt>
                <c:pt idx="17">
                  <c:v>30</c:v>
                </c:pt>
                <c:pt idx="18">
                  <c:v>30</c:v>
                </c:pt>
                <c:pt idx="19">
                  <c:v>30</c:v>
                </c:pt>
                <c:pt idx="20">
                  <c:v>30</c:v>
                </c:pt>
                <c:pt idx="21">
                  <c:v>29</c:v>
                </c:pt>
                <c:pt idx="22">
                  <c:v>29</c:v>
                </c:pt>
                <c:pt idx="23">
                  <c:v>29</c:v>
                </c:pt>
                <c:pt idx="24">
                  <c:v>29</c:v>
                </c:pt>
                <c:pt idx="25">
                  <c:v>29</c:v>
                </c:pt>
                <c:pt idx="26">
                  <c:v>29</c:v>
                </c:pt>
                <c:pt idx="27">
                  <c:v>29</c:v>
                </c:pt>
                <c:pt idx="28">
                  <c:v>29</c:v>
                </c:pt>
                <c:pt idx="29">
                  <c:v>29</c:v>
                </c:pt>
                <c:pt idx="30">
                  <c:v>28</c:v>
                </c:pt>
                <c:pt idx="31">
                  <c:v>28</c:v>
                </c:pt>
                <c:pt idx="32">
                  <c:v>28</c:v>
                </c:pt>
                <c:pt idx="33">
                  <c:v>28</c:v>
                </c:pt>
                <c:pt idx="34">
                  <c:v>28</c:v>
                </c:pt>
                <c:pt idx="35">
                  <c:v>28</c:v>
                </c:pt>
                <c:pt idx="36">
                  <c:v>28</c:v>
                </c:pt>
                <c:pt idx="37">
                  <c:v>28</c:v>
                </c:pt>
                <c:pt idx="38">
                  <c:v>28</c:v>
                </c:pt>
                <c:pt idx="39">
                  <c:v>28</c:v>
                </c:pt>
                <c:pt idx="40">
                  <c:v>28</c:v>
                </c:pt>
                <c:pt idx="41">
                  <c:v>28</c:v>
                </c:pt>
                <c:pt idx="42">
                  <c:v>28</c:v>
                </c:pt>
                <c:pt idx="43">
                  <c:v>27</c:v>
                </c:pt>
                <c:pt idx="44">
                  <c:v>27</c:v>
                </c:pt>
                <c:pt idx="45">
                  <c:v>27</c:v>
                </c:pt>
                <c:pt idx="46">
                  <c:v>27</c:v>
                </c:pt>
                <c:pt idx="47">
                  <c:v>27</c:v>
                </c:pt>
                <c:pt idx="48">
                  <c:v>26</c:v>
                </c:pt>
                <c:pt idx="49">
                  <c:v>26</c:v>
                </c:pt>
                <c:pt idx="50">
                  <c:v>26</c:v>
                </c:pt>
                <c:pt idx="51">
                  <c:v>26</c:v>
                </c:pt>
                <c:pt idx="52">
                  <c:v>25</c:v>
                </c:pt>
                <c:pt idx="53">
                  <c:v>25</c:v>
                </c:pt>
                <c:pt idx="54">
                  <c:v>25</c:v>
                </c:pt>
                <c:pt idx="55">
                  <c:v>24</c:v>
                </c:pt>
                <c:pt idx="56">
                  <c:v>24</c:v>
                </c:pt>
                <c:pt idx="57">
                  <c:v>24</c:v>
                </c:pt>
                <c:pt idx="58">
                  <c:v>23</c:v>
                </c:pt>
                <c:pt idx="59">
                  <c:v>23</c:v>
                </c:pt>
                <c:pt idx="60">
                  <c:v>23</c:v>
                </c:pt>
                <c:pt idx="61">
                  <c:v>22</c:v>
                </c:pt>
                <c:pt idx="62">
                  <c:v>22</c:v>
                </c:pt>
                <c:pt idx="63">
                  <c:v>22</c:v>
                </c:pt>
                <c:pt idx="64">
                  <c:v>22</c:v>
                </c:pt>
                <c:pt idx="65">
                  <c:v>21</c:v>
                </c:pt>
                <c:pt idx="66">
                  <c:v>21</c:v>
                </c:pt>
                <c:pt idx="67">
                  <c:v>21</c:v>
                </c:pt>
                <c:pt idx="68">
                  <c:v>21</c:v>
                </c:pt>
                <c:pt idx="69">
                  <c:v>20</c:v>
                </c:pt>
                <c:pt idx="70">
                  <c:v>20</c:v>
                </c:pt>
              </c:numCache>
            </c:numRef>
          </c:val>
          <c:smooth val="0"/>
          <c:extLst>
            <c:ext xmlns:c16="http://schemas.microsoft.com/office/drawing/2014/chart" uri="{C3380CC4-5D6E-409C-BE32-E72D297353CC}">
              <c16:uniqueId val="{00000002-3761-4290-99D5-59D3D671B561}"/>
            </c:ext>
          </c:extLst>
        </c:ser>
        <c:ser>
          <c:idx val="3"/>
          <c:order val="3"/>
          <c:tx>
            <c:v>Ej intakta tänder 2016</c:v>
          </c:tx>
          <c:spPr>
            <a:ln w="21590" cap="rnd">
              <a:solidFill>
                <a:srgbClr val="005892"/>
              </a:solidFill>
              <a:prstDash val="sysDash"/>
              <a:round/>
            </a:ln>
            <a:effectLst/>
          </c:spPr>
          <c:marker>
            <c:symbol val="none"/>
          </c:marker>
          <c:cat>
            <c:numRef>
              <c:f>'Tabell 35 A–B'!$A$5:$A$75</c:f>
              <c:numCache>
                <c:formatCode>General</c:formatCode>
                <c:ptCount val="7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numCache>
            </c:numRef>
          </c:cat>
          <c:val>
            <c:numRef>
              <c:f>'Tabell 35 A–B'!$L$80:$L$150</c:f>
              <c:numCache>
                <c:formatCode>General</c:formatCode>
                <c:ptCount val="71"/>
                <c:pt idx="0">
                  <c:v>1</c:v>
                </c:pt>
                <c:pt idx="1">
                  <c:v>1</c:v>
                </c:pt>
                <c:pt idx="2">
                  <c:v>2</c:v>
                </c:pt>
                <c:pt idx="3">
                  <c:v>2</c:v>
                </c:pt>
                <c:pt idx="4">
                  <c:v>2</c:v>
                </c:pt>
                <c:pt idx="5">
                  <c:v>2</c:v>
                </c:pt>
                <c:pt idx="6">
                  <c:v>2</c:v>
                </c:pt>
                <c:pt idx="7">
                  <c:v>2</c:v>
                </c:pt>
                <c:pt idx="8">
                  <c:v>3</c:v>
                </c:pt>
                <c:pt idx="9">
                  <c:v>3</c:v>
                </c:pt>
                <c:pt idx="10">
                  <c:v>3</c:v>
                </c:pt>
                <c:pt idx="11">
                  <c:v>3</c:v>
                </c:pt>
                <c:pt idx="12">
                  <c:v>4</c:v>
                </c:pt>
                <c:pt idx="13">
                  <c:v>4</c:v>
                </c:pt>
                <c:pt idx="14">
                  <c:v>4</c:v>
                </c:pt>
                <c:pt idx="15">
                  <c:v>5</c:v>
                </c:pt>
                <c:pt idx="16">
                  <c:v>5</c:v>
                </c:pt>
                <c:pt idx="17">
                  <c:v>5</c:v>
                </c:pt>
                <c:pt idx="18">
                  <c:v>6</c:v>
                </c:pt>
                <c:pt idx="19">
                  <c:v>6</c:v>
                </c:pt>
                <c:pt idx="20">
                  <c:v>6</c:v>
                </c:pt>
                <c:pt idx="21">
                  <c:v>7</c:v>
                </c:pt>
                <c:pt idx="22">
                  <c:v>7</c:v>
                </c:pt>
                <c:pt idx="23">
                  <c:v>7</c:v>
                </c:pt>
                <c:pt idx="24">
                  <c:v>8</c:v>
                </c:pt>
                <c:pt idx="25">
                  <c:v>8</c:v>
                </c:pt>
                <c:pt idx="26">
                  <c:v>9</c:v>
                </c:pt>
                <c:pt idx="27">
                  <c:v>9</c:v>
                </c:pt>
                <c:pt idx="28">
                  <c:v>9</c:v>
                </c:pt>
                <c:pt idx="29">
                  <c:v>10</c:v>
                </c:pt>
                <c:pt idx="30">
                  <c:v>10</c:v>
                </c:pt>
                <c:pt idx="31">
                  <c:v>11</c:v>
                </c:pt>
                <c:pt idx="32">
                  <c:v>11</c:v>
                </c:pt>
                <c:pt idx="33">
                  <c:v>11</c:v>
                </c:pt>
                <c:pt idx="34">
                  <c:v>12</c:v>
                </c:pt>
                <c:pt idx="35">
                  <c:v>12</c:v>
                </c:pt>
                <c:pt idx="36">
                  <c:v>13</c:v>
                </c:pt>
                <c:pt idx="37">
                  <c:v>13</c:v>
                </c:pt>
                <c:pt idx="38">
                  <c:v>14</c:v>
                </c:pt>
                <c:pt idx="39">
                  <c:v>14</c:v>
                </c:pt>
                <c:pt idx="40">
                  <c:v>14</c:v>
                </c:pt>
                <c:pt idx="41">
                  <c:v>15</c:v>
                </c:pt>
                <c:pt idx="42">
                  <c:v>15</c:v>
                </c:pt>
                <c:pt idx="43">
                  <c:v>16</c:v>
                </c:pt>
                <c:pt idx="44">
                  <c:v>16</c:v>
                </c:pt>
                <c:pt idx="45">
                  <c:v>16</c:v>
                </c:pt>
                <c:pt idx="46">
                  <c:v>17</c:v>
                </c:pt>
                <c:pt idx="47">
                  <c:v>17</c:v>
                </c:pt>
                <c:pt idx="48">
                  <c:v>17</c:v>
                </c:pt>
                <c:pt idx="49">
                  <c:v>17</c:v>
                </c:pt>
                <c:pt idx="50">
                  <c:v>17</c:v>
                </c:pt>
                <c:pt idx="51">
                  <c:v>17</c:v>
                </c:pt>
                <c:pt idx="52">
                  <c:v>17</c:v>
                </c:pt>
                <c:pt idx="53">
                  <c:v>17</c:v>
                </c:pt>
                <c:pt idx="54">
                  <c:v>17</c:v>
                </c:pt>
                <c:pt idx="55">
                  <c:v>17</c:v>
                </c:pt>
                <c:pt idx="56">
                  <c:v>17</c:v>
                </c:pt>
                <c:pt idx="57">
                  <c:v>17</c:v>
                </c:pt>
                <c:pt idx="58">
                  <c:v>16</c:v>
                </c:pt>
                <c:pt idx="59">
                  <c:v>16</c:v>
                </c:pt>
                <c:pt idx="60">
                  <c:v>16</c:v>
                </c:pt>
                <c:pt idx="61">
                  <c:v>16</c:v>
                </c:pt>
                <c:pt idx="62">
                  <c:v>16</c:v>
                </c:pt>
                <c:pt idx="63">
                  <c:v>16</c:v>
                </c:pt>
                <c:pt idx="64">
                  <c:v>16</c:v>
                </c:pt>
                <c:pt idx="65">
                  <c:v>15</c:v>
                </c:pt>
                <c:pt idx="66">
                  <c:v>15</c:v>
                </c:pt>
                <c:pt idx="67">
                  <c:v>15</c:v>
                </c:pt>
                <c:pt idx="68">
                  <c:v>15</c:v>
                </c:pt>
                <c:pt idx="69">
                  <c:v>15</c:v>
                </c:pt>
                <c:pt idx="70">
                  <c:v>14</c:v>
                </c:pt>
              </c:numCache>
            </c:numRef>
          </c:val>
          <c:smooth val="0"/>
          <c:extLst>
            <c:ext xmlns:c16="http://schemas.microsoft.com/office/drawing/2014/chart" uri="{C3380CC4-5D6E-409C-BE32-E72D297353CC}">
              <c16:uniqueId val="{00000003-3761-4290-99D5-59D3D671B561}"/>
            </c:ext>
          </c:extLst>
        </c:ser>
        <c:dLbls>
          <c:showLegendKey val="0"/>
          <c:showVal val="0"/>
          <c:showCatName val="0"/>
          <c:showSerName val="0"/>
          <c:showPercent val="0"/>
          <c:showBubbleSize val="0"/>
        </c:dLbls>
        <c:smooth val="0"/>
        <c:axId val="993962031"/>
        <c:axId val="993962447"/>
      </c:lineChart>
      <c:catAx>
        <c:axId val="993962031"/>
        <c:scaling>
          <c:orientation val="minMax"/>
        </c:scaling>
        <c:delete val="0"/>
        <c:axPos val="b"/>
        <c:title>
          <c:tx>
            <c:rich>
              <a:bodyPr rot="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r>
                  <a:rPr lang="sv-SE"/>
                  <a:t>Ålder</a:t>
                </a:r>
              </a:p>
            </c:rich>
          </c:tx>
          <c:overlay val="0"/>
          <c:spPr>
            <a:noFill/>
            <a:ln>
              <a:noFill/>
            </a:ln>
            <a:effectLst/>
          </c:spPr>
          <c:txPr>
            <a:bodyPr rot="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title>
        <c:numFmt formatCode="General" sourceLinked="1"/>
        <c:majorTickMark val="out"/>
        <c:minorTickMark val="none"/>
        <c:tickLblPos val="low"/>
        <c:spPr>
          <a:noFill/>
          <a:ln w="6350" cap="flat" cmpd="sng" algn="ctr">
            <a:solidFill>
              <a:srgbClr val="4C4C4C"/>
            </a:solidFill>
            <a:round/>
          </a:ln>
          <a:effectLst/>
        </c:spPr>
        <c:txPr>
          <a:bodyPr rot="-600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447"/>
        <c:crosses val="autoZero"/>
        <c:auto val="1"/>
        <c:lblAlgn val="ctr"/>
        <c:lblOffset val="100"/>
        <c:noMultiLvlLbl val="0"/>
      </c:catAx>
      <c:valAx>
        <c:axId val="993962447"/>
        <c:scaling>
          <c:orientation val="minMax"/>
        </c:scaling>
        <c:delete val="0"/>
        <c:axPos val="l"/>
        <c:majorGridlines>
          <c:spPr>
            <a:ln w="6350" cap="flat" cmpd="sng" algn="ctr">
              <a:solidFill>
                <a:srgbClr val="BFBFBF"/>
              </a:solidFill>
              <a:round/>
            </a:ln>
            <a:effectLst/>
          </c:spPr>
        </c:majorGridlines>
        <c:title>
          <c:tx>
            <c:rich>
              <a:bodyPr rot="-54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r>
                  <a:rPr lang="sv-SE"/>
                  <a:t>Antal tänder</a:t>
                </a:r>
              </a:p>
            </c:rich>
          </c:tx>
          <c:overlay val="0"/>
          <c:spPr>
            <a:noFill/>
            <a:ln>
              <a:noFill/>
            </a:ln>
            <a:effectLst/>
          </c:spPr>
          <c:txPr>
            <a:bodyPr rot="-54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title>
        <c:numFmt formatCode="General" sourceLinked="1"/>
        <c:majorTickMark val="in"/>
        <c:minorTickMark val="none"/>
        <c:tickLblPos val="nextTo"/>
        <c:spPr>
          <a:noFill/>
          <a:ln w="6350">
            <a:solidFill>
              <a:srgbClr val="4C4C4C"/>
            </a:solidFill>
          </a:ln>
          <a:effectLst/>
        </c:spPr>
        <c:txPr>
          <a:bodyPr rot="-600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031"/>
        <c:crosses val="autoZero"/>
        <c:crossBetween val="between"/>
      </c:valAx>
      <c:spPr>
        <a:noFill/>
        <a:ln>
          <a:noFill/>
        </a:ln>
        <a:effectLst/>
      </c:spPr>
    </c:plotArea>
    <c:legend>
      <c:legendPos val="b"/>
      <c:layout>
        <c:manualLayout>
          <c:xMode val="edge"/>
          <c:yMode val="edge"/>
          <c:x val="5.3844937855113226E-2"/>
          <c:y val="0.79881632096909605"/>
          <c:w val="0.94227946903101389"/>
          <c:h val="0.1965318893005906"/>
        </c:manualLayout>
      </c:layout>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legend>
    <c:plotVisOnly val="1"/>
    <c:dispBlanksAs val="gap"/>
    <c:showDLblsOverMax val="0"/>
    <c:extLst/>
  </c:chart>
  <c:spPr>
    <a:solidFill>
      <a:schemeClr val="bg1"/>
    </a:solidFill>
    <a:ln w="9525" cap="flat" cmpd="sng" algn="ctr">
      <a:solidFill>
        <a:srgbClr val="002B45"/>
      </a:solidFill>
      <a:round/>
    </a:ln>
    <a:effectLst/>
  </c:spPr>
  <c:txPr>
    <a:bodyPr/>
    <a:lstStyle/>
    <a:p>
      <a:pPr>
        <a:defRPr sz="800" b="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050" b="1" i="0" u="none" strike="noStrike" kern="1200" spc="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r>
              <a:rPr lang="sv-SE" sz="1050" b="1"/>
              <a:t>Andel av befolkningen som besökt tandvården 2023–2025, fördelat efter senaste besöksåret och ålder, totalt</a:t>
            </a:r>
          </a:p>
        </c:rich>
      </c:tx>
      <c:overlay val="0"/>
      <c:spPr>
        <a:noFill/>
        <a:ln>
          <a:noFill/>
        </a:ln>
        <a:effectLst/>
      </c:spPr>
      <c:txPr>
        <a:bodyPr rot="0" spcFirstLastPara="1" vertOverflow="ellipsis" vert="horz" wrap="square" anchor="ctr" anchorCtr="1"/>
        <a:lstStyle/>
        <a:p>
          <a:pPr>
            <a:defRPr sz="1050" b="1" i="0" u="none" strike="noStrike" kern="1200" spc="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title>
    <c:autoTitleDeleted val="0"/>
    <c:plotArea>
      <c:layout/>
      <c:barChart>
        <c:barDir val="col"/>
        <c:grouping val="stacked"/>
        <c:varyColors val="0"/>
        <c:ser>
          <c:idx val="0"/>
          <c:order val="0"/>
          <c:tx>
            <c:strRef>
              <c:f>'Tabell 1 A–D'!$T$23</c:f>
              <c:strCache>
                <c:ptCount val="1"/>
                <c:pt idx="0">
                  <c:v>2025</c:v>
                </c:pt>
              </c:strCache>
            </c:strRef>
          </c:tx>
          <c:spPr>
            <a:solidFill>
              <a:srgbClr val="0070C0"/>
            </a:solidFill>
            <a:ln>
              <a:noFill/>
            </a:ln>
            <a:effectLst/>
          </c:spPr>
          <c:invertIfNegative val="0"/>
          <c:cat>
            <c:strRef>
              <c:f>'Tabell 1 A–D'!$K$24:$K$37</c:f>
              <c:strCache>
                <c:ptCount val="14"/>
                <c:pt idx="0">
                  <c:v>24–29</c:v>
                </c:pt>
                <c:pt idx="1">
                  <c:v>30–34</c:v>
                </c:pt>
                <c:pt idx="2">
                  <c:v>35–39</c:v>
                </c:pt>
                <c:pt idx="3">
                  <c:v>40–44</c:v>
                </c:pt>
                <c:pt idx="4">
                  <c:v>45–49</c:v>
                </c:pt>
                <c:pt idx="5">
                  <c:v>50–54</c:v>
                </c:pt>
                <c:pt idx="6">
                  <c:v>55–59</c:v>
                </c:pt>
                <c:pt idx="7">
                  <c:v>60–64</c:v>
                </c:pt>
                <c:pt idx="8">
                  <c:v>65–69</c:v>
                </c:pt>
                <c:pt idx="9">
                  <c:v>70–74</c:v>
                </c:pt>
                <c:pt idx="10">
                  <c:v>75–79</c:v>
                </c:pt>
                <c:pt idx="11">
                  <c:v>80–84</c:v>
                </c:pt>
                <c:pt idx="12">
                  <c:v>85–89</c:v>
                </c:pt>
                <c:pt idx="13">
                  <c:v>90+</c:v>
                </c:pt>
              </c:strCache>
            </c:strRef>
          </c:cat>
          <c:val>
            <c:numRef>
              <c:f>'Tabell 1 A–D'!$T$24:$T$37</c:f>
              <c:numCache>
                <c:formatCode>General</c:formatCode>
                <c:ptCount val="14"/>
                <c:pt idx="0">
                  <c:v>33.4</c:v>
                </c:pt>
                <c:pt idx="1">
                  <c:v>38.9</c:v>
                </c:pt>
                <c:pt idx="2">
                  <c:v>41.1</c:v>
                </c:pt>
                <c:pt idx="3">
                  <c:v>43.3</c:v>
                </c:pt>
                <c:pt idx="4">
                  <c:v>47.4</c:v>
                </c:pt>
                <c:pt idx="5">
                  <c:v>52.2</c:v>
                </c:pt>
                <c:pt idx="6">
                  <c:v>56.1</c:v>
                </c:pt>
                <c:pt idx="7">
                  <c:v>62</c:v>
                </c:pt>
                <c:pt idx="8">
                  <c:v>66.400000000000006</c:v>
                </c:pt>
                <c:pt idx="9">
                  <c:v>70.400000000000006</c:v>
                </c:pt>
                <c:pt idx="10">
                  <c:v>71.2</c:v>
                </c:pt>
                <c:pt idx="11">
                  <c:v>72.400000000000006</c:v>
                </c:pt>
                <c:pt idx="12">
                  <c:v>63.8</c:v>
                </c:pt>
                <c:pt idx="13">
                  <c:v>46.8</c:v>
                </c:pt>
              </c:numCache>
            </c:numRef>
          </c:val>
          <c:extLst>
            <c:ext xmlns:c16="http://schemas.microsoft.com/office/drawing/2014/chart" uri="{C3380CC4-5D6E-409C-BE32-E72D297353CC}">
              <c16:uniqueId val="{00000000-439A-4160-8F31-6F84C09DFBF5}"/>
            </c:ext>
          </c:extLst>
        </c:ser>
        <c:ser>
          <c:idx val="1"/>
          <c:order val="1"/>
          <c:tx>
            <c:strRef>
              <c:f>'Tabell 1 A–D'!$U$23</c:f>
              <c:strCache>
                <c:ptCount val="1"/>
                <c:pt idx="0">
                  <c:v>2024</c:v>
                </c:pt>
              </c:strCache>
            </c:strRef>
          </c:tx>
          <c:spPr>
            <a:solidFill>
              <a:srgbClr val="EBFAFC">
                <a:lumMod val="50000"/>
              </a:srgbClr>
            </a:solidFill>
            <a:ln>
              <a:noFill/>
            </a:ln>
            <a:effectLst/>
          </c:spPr>
          <c:invertIfNegative val="0"/>
          <c:cat>
            <c:strRef>
              <c:f>'Tabell 1 A–D'!$K$24:$K$37</c:f>
              <c:strCache>
                <c:ptCount val="14"/>
                <c:pt idx="0">
                  <c:v>24–29</c:v>
                </c:pt>
                <c:pt idx="1">
                  <c:v>30–34</c:v>
                </c:pt>
                <c:pt idx="2">
                  <c:v>35–39</c:v>
                </c:pt>
                <c:pt idx="3">
                  <c:v>40–44</c:v>
                </c:pt>
                <c:pt idx="4">
                  <c:v>45–49</c:v>
                </c:pt>
                <c:pt idx="5">
                  <c:v>50–54</c:v>
                </c:pt>
                <c:pt idx="6">
                  <c:v>55–59</c:v>
                </c:pt>
                <c:pt idx="7">
                  <c:v>60–64</c:v>
                </c:pt>
                <c:pt idx="8">
                  <c:v>65–69</c:v>
                </c:pt>
                <c:pt idx="9">
                  <c:v>70–74</c:v>
                </c:pt>
                <c:pt idx="10">
                  <c:v>75–79</c:v>
                </c:pt>
                <c:pt idx="11">
                  <c:v>80–84</c:v>
                </c:pt>
                <c:pt idx="12">
                  <c:v>85–89</c:v>
                </c:pt>
                <c:pt idx="13">
                  <c:v>90+</c:v>
                </c:pt>
              </c:strCache>
            </c:strRef>
          </c:cat>
          <c:val>
            <c:numRef>
              <c:f>'Tabell 1 A–D'!$U$24:$U$37</c:f>
              <c:numCache>
                <c:formatCode>General</c:formatCode>
                <c:ptCount val="14"/>
                <c:pt idx="0">
                  <c:v>13.600000000000001</c:v>
                </c:pt>
                <c:pt idx="1">
                  <c:v>18</c:v>
                </c:pt>
                <c:pt idx="2">
                  <c:v>18</c:v>
                </c:pt>
                <c:pt idx="3">
                  <c:v>16.900000000000006</c:v>
                </c:pt>
                <c:pt idx="4">
                  <c:v>16.300000000000004</c:v>
                </c:pt>
                <c:pt idx="5">
                  <c:v>15.599999999999994</c:v>
                </c:pt>
                <c:pt idx="6">
                  <c:v>14.600000000000001</c:v>
                </c:pt>
                <c:pt idx="7">
                  <c:v>13.5</c:v>
                </c:pt>
                <c:pt idx="8">
                  <c:v>11.799999999999997</c:v>
                </c:pt>
                <c:pt idx="9">
                  <c:v>10.599999999999994</c:v>
                </c:pt>
                <c:pt idx="10">
                  <c:v>10.5</c:v>
                </c:pt>
                <c:pt idx="11">
                  <c:v>11.899999999999991</c:v>
                </c:pt>
                <c:pt idx="12">
                  <c:v>14</c:v>
                </c:pt>
                <c:pt idx="13">
                  <c:v>17.200000000000003</c:v>
                </c:pt>
              </c:numCache>
            </c:numRef>
          </c:val>
          <c:extLst>
            <c:ext xmlns:c16="http://schemas.microsoft.com/office/drawing/2014/chart" uri="{C3380CC4-5D6E-409C-BE32-E72D297353CC}">
              <c16:uniqueId val="{00000001-439A-4160-8F31-6F84C09DFBF5}"/>
            </c:ext>
          </c:extLst>
        </c:ser>
        <c:ser>
          <c:idx val="2"/>
          <c:order val="2"/>
          <c:tx>
            <c:strRef>
              <c:f>'Tabell 1 A–D'!$V$23</c:f>
              <c:strCache>
                <c:ptCount val="1"/>
                <c:pt idx="0">
                  <c:v>2023</c:v>
                </c:pt>
              </c:strCache>
            </c:strRef>
          </c:tx>
          <c:spPr>
            <a:solidFill>
              <a:srgbClr val="00385C"/>
            </a:solidFill>
            <a:ln>
              <a:noFill/>
            </a:ln>
            <a:effectLst/>
          </c:spPr>
          <c:invertIfNegative val="0"/>
          <c:cat>
            <c:strRef>
              <c:f>'Tabell 1 A–D'!$K$24:$K$37</c:f>
              <c:strCache>
                <c:ptCount val="14"/>
                <c:pt idx="0">
                  <c:v>24–29</c:v>
                </c:pt>
                <c:pt idx="1">
                  <c:v>30–34</c:v>
                </c:pt>
                <c:pt idx="2">
                  <c:v>35–39</c:v>
                </c:pt>
                <c:pt idx="3">
                  <c:v>40–44</c:v>
                </c:pt>
                <c:pt idx="4">
                  <c:v>45–49</c:v>
                </c:pt>
                <c:pt idx="5">
                  <c:v>50–54</c:v>
                </c:pt>
                <c:pt idx="6">
                  <c:v>55–59</c:v>
                </c:pt>
                <c:pt idx="7">
                  <c:v>60–64</c:v>
                </c:pt>
                <c:pt idx="8">
                  <c:v>65–69</c:v>
                </c:pt>
                <c:pt idx="9">
                  <c:v>70–74</c:v>
                </c:pt>
                <c:pt idx="10">
                  <c:v>75–79</c:v>
                </c:pt>
                <c:pt idx="11">
                  <c:v>80–84</c:v>
                </c:pt>
                <c:pt idx="12">
                  <c:v>85–89</c:v>
                </c:pt>
                <c:pt idx="13">
                  <c:v>90+</c:v>
                </c:pt>
              </c:strCache>
            </c:strRef>
          </c:cat>
          <c:val>
            <c:numRef>
              <c:f>'Tabell 1 A–D'!$V$24:$V$37</c:f>
              <c:numCache>
                <c:formatCode>General</c:formatCode>
                <c:ptCount val="14"/>
                <c:pt idx="0">
                  <c:v>5.3999999999999986</c:v>
                </c:pt>
                <c:pt idx="1">
                  <c:v>8.3999999999999986</c:v>
                </c:pt>
                <c:pt idx="2">
                  <c:v>8.3000000000000043</c:v>
                </c:pt>
                <c:pt idx="3">
                  <c:v>7.5999999999999943</c:v>
                </c:pt>
                <c:pt idx="4">
                  <c:v>7</c:v>
                </c:pt>
                <c:pt idx="5">
                  <c:v>6.4000000000000057</c:v>
                </c:pt>
                <c:pt idx="6">
                  <c:v>5.7000000000000028</c:v>
                </c:pt>
                <c:pt idx="7">
                  <c:v>5.2000000000000028</c:v>
                </c:pt>
                <c:pt idx="8">
                  <c:v>4.2000000000000028</c:v>
                </c:pt>
                <c:pt idx="9">
                  <c:v>3.7000000000000028</c:v>
                </c:pt>
                <c:pt idx="10">
                  <c:v>3.7999999999999972</c:v>
                </c:pt>
                <c:pt idx="11">
                  <c:v>4.9000000000000057</c:v>
                </c:pt>
                <c:pt idx="12">
                  <c:v>7.1000000000000085</c:v>
                </c:pt>
                <c:pt idx="13">
                  <c:v>11</c:v>
                </c:pt>
              </c:numCache>
            </c:numRef>
          </c:val>
          <c:extLst>
            <c:ext xmlns:c16="http://schemas.microsoft.com/office/drawing/2014/chart" uri="{C3380CC4-5D6E-409C-BE32-E72D297353CC}">
              <c16:uniqueId val="{00000002-439A-4160-8F31-6F84C09DFBF5}"/>
            </c:ext>
          </c:extLst>
        </c:ser>
        <c:dLbls>
          <c:showLegendKey val="0"/>
          <c:showVal val="0"/>
          <c:showCatName val="0"/>
          <c:showSerName val="0"/>
          <c:showPercent val="0"/>
          <c:showBubbleSize val="0"/>
        </c:dLbls>
        <c:gapWidth val="90"/>
        <c:overlap val="100"/>
        <c:axId val="674927696"/>
        <c:axId val="674928176"/>
      </c:barChart>
      <c:catAx>
        <c:axId val="674927696"/>
        <c:scaling>
          <c:orientation val="minMax"/>
        </c:scaling>
        <c:delete val="0"/>
        <c:axPos val="b"/>
        <c:numFmt formatCode="General" sourceLinked="1"/>
        <c:majorTickMark val="out"/>
        <c:minorTickMark val="none"/>
        <c:tickLblPos val="nextTo"/>
        <c:spPr>
          <a:noFill/>
          <a:ln w="9525" cap="flat" cmpd="sng" algn="ctr">
            <a:solidFill>
              <a:srgbClr val="4C4C4C"/>
            </a:solidFill>
            <a:round/>
          </a:ln>
          <a:effectLst/>
        </c:spPr>
        <c:txPr>
          <a:bodyPr rot="-5400000" spcFirstLastPara="1" vertOverflow="ellipsis"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674928176"/>
        <c:crosses val="autoZero"/>
        <c:auto val="1"/>
        <c:lblAlgn val="ctr"/>
        <c:lblOffset val="100"/>
        <c:noMultiLvlLbl val="0"/>
      </c:catAx>
      <c:valAx>
        <c:axId val="674928176"/>
        <c:scaling>
          <c:orientation val="minMax"/>
        </c:scaling>
        <c:delete val="0"/>
        <c:axPos val="l"/>
        <c:majorGridlines>
          <c:spPr>
            <a:ln w="9525" cap="flat" cmpd="sng" algn="ctr">
              <a:solidFill>
                <a:srgbClr val="BFBFBF"/>
              </a:solidFill>
              <a:round/>
            </a:ln>
            <a:effectLst/>
          </c:spPr>
        </c:majorGridlines>
        <c:title>
          <c:tx>
            <c:rich>
              <a:bodyPr rot="-540000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r>
                  <a:rPr lang="sv-SE"/>
                  <a:t>Procent</a:t>
                </a:r>
              </a:p>
            </c:rich>
          </c:tx>
          <c:overlay val="0"/>
          <c:spPr>
            <a:noFill/>
            <a:ln>
              <a:noFill/>
            </a:ln>
            <a:effectLst/>
          </c:spPr>
          <c:txPr>
            <a:bodyPr rot="-540000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title>
        <c:numFmt formatCode="General" sourceLinked="1"/>
        <c:majorTickMark val="in"/>
        <c:minorTickMark val="none"/>
        <c:tickLblPos val="nextTo"/>
        <c:spPr>
          <a:noFill/>
          <a:ln>
            <a:solidFill>
              <a:srgbClr val="4C4C4C"/>
            </a:solidFill>
          </a:ln>
          <a:effectLst/>
        </c:spPr>
        <c:txPr>
          <a:bodyPr rot="-6000000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674927696"/>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legend>
    <c:plotVisOnly val="1"/>
    <c:dispBlanksAs val="gap"/>
    <c:showDLblsOverMax val="0"/>
    <c:extLst/>
  </c:chart>
  <c:spPr>
    <a:solidFill>
      <a:schemeClr val="bg1"/>
    </a:solidFill>
    <a:ln w="9525" cap="flat" cmpd="sng" algn="ctr">
      <a:solidFill>
        <a:srgbClr val="112B43"/>
      </a:solidFill>
      <a:round/>
    </a:ln>
    <a:effectLst/>
  </c:spPr>
  <c:txPr>
    <a:bodyPr/>
    <a:lstStyle/>
    <a:p>
      <a:pPr>
        <a:defRPr sz="8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960" b="0" i="0" u="none" strike="noStrike" kern="1200" spc="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r>
              <a:rPr lang="sv-SE" sz="1000" b="1"/>
              <a:t>Andel av befolkningen som besökt tandläkare 2023–2025 fördelat efter senaste besöksåret och län, män</a:t>
            </a:r>
          </a:p>
        </c:rich>
      </c:tx>
      <c:overlay val="0"/>
      <c:spPr>
        <a:noFill/>
        <a:ln>
          <a:noFill/>
        </a:ln>
        <a:effectLst/>
      </c:spPr>
      <c:txPr>
        <a:bodyPr rot="0" spcFirstLastPara="1" vertOverflow="ellipsis" vert="horz" wrap="square" anchor="ctr" anchorCtr="1"/>
        <a:lstStyle/>
        <a:p>
          <a:pPr>
            <a:defRPr sz="960" b="0" i="0" u="none" strike="noStrike" kern="1200" spc="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title>
    <c:autoTitleDeleted val="0"/>
    <c:plotArea>
      <c:layout/>
      <c:barChart>
        <c:barDir val="bar"/>
        <c:grouping val="stacked"/>
        <c:varyColors val="0"/>
        <c:ser>
          <c:idx val="0"/>
          <c:order val="0"/>
          <c:tx>
            <c:strRef>
              <c:f>'Tabell 2 A–B'!$B$54</c:f>
              <c:strCache>
                <c:ptCount val="1"/>
                <c:pt idx="0">
                  <c:v>2025</c:v>
                </c:pt>
              </c:strCache>
            </c:strRef>
          </c:tx>
          <c:spPr>
            <a:solidFill>
              <a:srgbClr val="0070C0"/>
            </a:solidFill>
            <a:ln w="3810">
              <a:solidFill>
                <a:srgbClr val="00385C"/>
              </a:solidFill>
            </a:ln>
            <a:effectLst/>
          </c:spPr>
          <c:invertIfNegative val="0"/>
          <c:cat>
            <c:strRef>
              <c:f>'Tabell 2 A–B'!$A$55:$A$76</c:f>
              <c:strCache>
                <c:ptCount val="22"/>
                <c:pt idx="0">
                  <c:v>Stockholm</c:v>
                </c:pt>
                <c:pt idx="1">
                  <c:v>Uppsala</c:v>
                </c:pt>
                <c:pt idx="2">
                  <c:v>Södermanland</c:v>
                </c:pt>
                <c:pt idx="3">
                  <c:v>Östergötland</c:v>
                </c:pt>
                <c:pt idx="4">
                  <c:v>Jönköping</c:v>
                </c:pt>
                <c:pt idx="5">
                  <c:v>Kronoberg</c:v>
                </c:pt>
                <c:pt idx="6">
                  <c:v>Kalmar</c:v>
                </c:pt>
                <c:pt idx="7">
                  <c:v>Gotland</c:v>
                </c:pt>
                <c:pt idx="8">
                  <c:v>Blekinge</c:v>
                </c:pt>
                <c:pt idx="9">
                  <c:v>Skåne</c:v>
                </c:pt>
                <c:pt idx="10">
                  <c:v>Halland</c:v>
                </c:pt>
                <c:pt idx="11">
                  <c:v>Västra Götaland</c:v>
                </c:pt>
                <c:pt idx="12">
                  <c:v>Värmland</c:v>
                </c:pt>
                <c:pt idx="13">
                  <c:v>Örebro</c:v>
                </c:pt>
                <c:pt idx="14">
                  <c:v>Västmanland</c:v>
                </c:pt>
                <c:pt idx="15">
                  <c:v>Dalarna</c:v>
                </c:pt>
                <c:pt idx="16">
                  <c:v>Gävleborg</c:v>
                </c:pt>
                <c:pt idx="17">
                  <c:v>Västernorrland</c:v>
                </c:pt>
                <c:pt idx="18">
                  <c:v>Jämtland</c:v>
                </c:pt>
                <c:pt idx="19">
                  <c:v>Västerbotten</c:v>
                </c:pt>
                <c:pt idx="20">
                  <c:v>Norrbotten</c:v>
                </c:pt>
                <c:pt idx="21">
                  <c:v>Riket</c:v>
                </c:pt>
              </c:strCache>
            </c:strRef>
          </c:cat>
          <c:val>
            <c:numRef>
              <c:f>'Tabell 2 A–B'!$B$55:$B$76</c:f>
              <c:numCache>
                <c:formatCode>General</c:formatCode>
                <c:ptCount val="22"/>
                <c:pt idx="0">
                  <c:v>50.2</c:v>
                </c:pt>
                <c:pt idx="1">
                  <c:v>50</c:v>
                </c:pt>
                <c:pt idx="2">
                  <c:v>50.1</c:v>
                </c:pt>
                <c:pt idx="3">
                  <c:v>46.9</c:v>
                </c:pt>
                <c:pt idx="4">
                  <c:v>54.1</c:v>
                </c:pt>
                <c:pt idx="5">
                  <c:v>50.9</c:v>
                </c:pt>
                <c:pt idx="6">
                  <c:v>48.4</c:v>
                </c:pt>
                <c:pt idx="7">
                  <c:v>35.700000000000003</c:v>
                </c:pt>
                <c:pt idx="8">
                  <c:v>49.5</c:v>
                </c:pt>
                <c:pt idx="9">
                  <c:v>52</c:v>
                </c:pt>
                <c:pt idx="10">
                  <c:v>52.2</c:v>
                </c:pt>
                <c:pt idx="11">
                  <c:v>51.3</c:v>
                </c:pt>
                <c:pt idx="12">
                  <c:v>54</c:v>
                </c:pt>
                <c:pt idx="13">
                  <c:v>46.9</c:v>
                </c:pt>
                <c:pt idx="14">
                  <c:v>47.2</c:v>
                </c:pt>
                <c:pt idx="15">
                  <c:v>43.2</c:v>
                </c:pt>
                <c:pt idx="16">
                  <c:v>41.9</c:v>
                </c:pt>
                <c:pt idx="17">
                  <c:v>44.7</c:v>
                </c:pt>
                <c:pt idx="18">
                  <c:v>45.3</c:v>
                </c:pt>
                <c:pt idx="19">
                  <c:v>43.8</c:v>
                </c:pt>
                <c:pt idx="20">
                  <c:v>39.200000000000003</c:v>
                </c:pt>
                <c:pt idx="21">
                  <c:v>49.4</c:v>
                </c:pt>
              </c:numCache>
            </c:numRef>
          </c:val>
          <c:extLst>
            <c:ext xmlns:c16="http://schemas.microsoft.com/office/drawing/2014/chart" uri="{C3380CC4-5D6E-409C-BE32-E72D297353CC}">
              <c16:uniqueId val="{00000000-22A3-45DB-A891-1F3679346F71}"/>
            </c:ext>
          </c:extLst>
        </c:ser>
        <c:ser>
          <c:idx val="1"/>
          <c:order val="1"/>
          <c:tx>
            <c:strRef>
              <c:f>'Tabell 2 A–B'!$C$54</c:f>
              <c:strCache>
                <c:ptCount val="1"/>
                <c:pt idx="0">
                  <c:v>2024</c:v>
                </c:pt>
              </c:strCache>
            </c:strRef>
          </c:tx>
          <c:spPr>
            <a:solidFill>
              <a:srgbClr val="002B45"/>
            </a:solidFill>
            <a:ln w="3810">
              <a:solidFill>
                <a:srgbClr val="002B45"/>
              </a:solidFill>
            </a:ln>
            <a:effectLst/>
          </c:spPr>
          <c:invertIfNegative val="0"/>
          <c:cat>
            <c:strRef>
              <c:f>'Tabell 2 A–B'!$A$55:$A$76</c:f>
              <c:strCache>
                <c:ptCount val="22"/>
                <c:pt idx="0">
                  <c:v>Stockholm</c:v>
                </c:pt>
                <c:pt idx="1">
                  <c:v>Uppsala</c:v>
                </c:pt>
                <c:pt idx="2">
                  <c:v>Södermanland</c:v>
                </c:pt>
                <c:pt idx="3">
                  <c:v>Östergötland</c:v>
                </c:pt>
                <c:pt idx="4">
                  <c:v>Jönköping</c:v>
                </c:pt>
                <c:pt idx="5">
                  <c:v>Kronoberg</c:v>
                </c:pt>
                <c:pt idx="6">
                  <c:v>Kalmar</c:v>
                </c:pt>
                <c:pt idx="7">
                  <c:v>Gotland</c:v>
                </c:pt>
                <c:pt idx="8">
                  <c:v>Blekinge</c:v>
                </c:pt>
                <c:pt idx="9">
                  <c:v>Skåne</c:v>
                </c:pt>
                <c:pt idx="10">
                  <c:v>Halland</c:v>
                </c:pt>
                <c:pt idx="11">
                  <c:v>Västra Götaland</c:v>
                </c:pt>
                <c:pt idx="12">
                  <c:v>Värmland</c:v>
                </c:pt>
                <c:pt idx="13">
                  <c:v>Örebro</c:v>
                </c:pt>
                <c:pt idx="14">
                  <c:v>Västmanland</c:v>
                </c:pt>
                <c:pt idx="15">
                  <c:v>Dalarna</c:v>
                </c:pt>
                <c:pt idx="16">
                  <c:v>Gävleborg</c:v>
                </c:pt>
                <c:pt idx="17">
                  <c:v>Västernorrland</c:v>
                </c:pt>
                <c:pt idx="18">
                  <c:v>Jämtland</c:v>
                </c:pt>
                <c:pt idx="19">
                  <c:v>Västerbotten</c:v>
                </c:pt>
                <c:pt idx="20">
                  <c:v>Norrbotten</c:v>
                </c:pt>
                <c:pt idx="21">
                  <c:v>Riket</c:v>
                </c:pt>
              </c:strCache>
            </c:strRef>
          </c:cat>
          <c:val>
            <c:numRef>
              <c:f>'Tabell 2 A–B'!$C$55:$C$76</c:f>
              <c:numCache>
                <c:formatCode>General</c:formatCode>
                <c:ptCount val="22"/>
                <c:pt idx="0">
                  <c:v>13.099999999999994</c:v>
                </c:pt>
                <c:pt idx="1">
                  <c:v>14.599999999999994</c:v>
                </c:pt>
                <c:pt idx="2">
                  <c:v>13.5</c:v>
                </c:pt>
                <c:pt idx="3">
                  <c:v>12.899999999999999</c:v>
                </c:pt>
                <c:pt idx="4">
                  <c:v>15.199999999999996</c:v>
                </c:pt>
                <c:pt idx="5">
                  <c:v>14.300000000000004</c:v>
                </c:pt>
                <c:pt idx="6">
                  <c:v>13.899999999999999</c:v>
                </c:pt>
                <c:pt idx="7">
                  <c:v>14.399999999999999</c:v>
                </c:pt>
                <c:pt idx="8">
                  <c:v>15</c:v>
                </c:pt>
                <c:pt idx="9">
                  <c:v>12.700000000000003</c:v>
                </c:pt>
                <c:pt idx="10">
                  <c:v>13.700000000000003</c:v>
                </c:pt>
                <c:pt idx="11">
                  <c:v>15.5</c:v>
                </c:pt>
                <c:pt idx="12">
                  <c:v>14.200000000000003</c:v>
                </c:pt>
                <c:pt idx="13">
                  <c:v>14</c:v>
                </c:pt>
                <c:pt idx="14">
                  <c:v>14.299999999999997</c:v>
                </c:pt>
                <c:pt idx="15">
                  <c:v>13.699999999999996</c:v>
                </c:pt>
                <c:pt idx="16">
                  <c:v>14.300000000000004</c:v>
                </c:pt>
                <c:pt idx="17">
                  <c:v>14.699999999999996</c:v>
                </c:pt>
                <c:pt idx="18">
                  <c:v>12.600000000000001</c:v>
                </c:pt>
                <c:pt idx="19">
                  <c:v>12.900000000000006</c:v>
                </c:pt>
                <c:pt idx="20">
                  <c:v>12.799999999999997</c:v>
                </c:pt>
                <c:pt idx="21">
                  <c:v>13.899999999999999</c:v>
                </c:pt>
              </c:numCache>
            </c:numRef>
          </c:val>
          <c:extLst>
            <c:ext xmlns:c16="http://schemas.microsoft.com/office/drawing/2014/chart" uri="{C3380CC4-5D6E-409C-BE32-E72D297353CC}">
              <c16:uniqueId val="{00000001-22A3-45DB-A891-1F3679346F71}"/>
            </c:ext>
          </c:extLst>
        </c:ser>
        <c:ser>
          <c:idx val="2"/>
          <c:order val="2"/>
          <c:tx>
            <c:strRef>
              <c:f>'Tabell 2 A–B'!$D$54</c:f>
              <c:strCache>
                <c:ptCount val="1"/>
                <c:pt idx="0">
                  <c:v>2023</c:v>
                </c:pt>
              </c:strCache>
            </c:strRef>
          </c:tx>
          <c:spPr>
            <a:solidFill>
              <a:srgbClr val="DBF0F6"/>
            </a:solidFill>
            <a:ln w="3810">
              <a:solidFill>
                <a:srgbClr val="00385C"/>
              </a:solidFill>
            </a:ln>
            <a:effectLst/>
          </c:spPr>
          <c:invertIfNegative val="0"/>
          <c:cat>
            <c:strRef>
              <c:f>'Tabell 2 A–B'!$A$55:$A$76</c:f>
              <c:strCache>
                <c:ptCount val="22"/>
                <c:pt idx="0">
                  <c:v>Stockholm</c:v>
                </c:pt>
                <c:pt idx="1">
                  <c:v>Uppsala</c:v>
                </c:pt>
                <c:pt idx="2">
                  <c:v>Södermanland</c:v>
                </c:pt>
                <c:pt idx="3">
                  <c:v>Östergötland</c:v>
                </c:pt>
                <c:pt idx="4">
                  <c:v>Jönköping</c:v>
                </c:pt>
                <c:pt idx="5">
                  <c:v>Kronoberg</c:v>
                </c:pt>
                <c:pt idx="6">
                  <c:v>Kalmar</c:v>
                </c:pt>
                <c:pt idx="7">
                  <c:v>Gotland</c:v>
                </c:pt>
                <c:pt idx="8">
                  <c:v>Blekinge</c:v>
                </c:pt>
                <c:pt idx="9">
                  <c:v>Skåne</c:v>
                </c:pt>
                <c:pt idx="10">
                  <c:v>Halland</c:v>
                </c:pt>
                <c:pt idx="11">
                  <c:v>Västra Götaland</c:v>
                </c:pt>
                <c:pt idx="12">
                  <c:v>Värmland</c:v>
                </c:pt>
                <c:pt idx="13">
                  <c:v>Örebro</c:v>
                </c:pt>
                <c:pt idx="14">
                  <c:v>Västmanland</c:v>
                </c:pt>
                <c:pt idx="15">
                  <c:v>Dalarna</c:v>
                </c:pt>
                <c:pt idx="16">
                  <c:v>Gävleborg</c:v>
                </c:pt>
                <c:pt idx="17">
                  <c:v>Västernorrland</c:v>
                </c:pt>
                <c:pt idx="18">
                  <c:v>Jämtland</c:v>
                </c:pt>
                <c:pt idx="19">
                  <c:v>Västerbotten</c:v>
                </c:pt>
                <c:pt idx="20">
                  <c:v>Norrbotten</c:v>
                </c:pt>
                <c:pt idx="21">
                  <c:v>Riket</c:v>
                </c:pt>
              </c:strCache>
            </c:strRef>
          </c:cat>
          <c:val>
            <c:numRef>
              <c:f>'Tabell 2 A–B'!$D$55:$D$76</c:f>
              <c:numCache>
                <c:formatCode>General</c:formatCode>
                <c:ptCount val="22"/>
                <c:pt idx="0">
                  <c:v>6.1000000000000085</c:v>
                </c:pt>
                <c:pt idx="1">
                  <c:v>5.8000000000000114</c:v>
                </c:pt>
                <c:pt idx="2">
                  <c:v>5.8000000000000043</c:v>
                </c:pt>
                <c:pt idx="3">
                  <c:v>6.6000000000000085</c:v>
                </c:pt>
                <c:pt idx="4">
                  <c:v>6.4000000000000057</c:v>
                </c:pt>
                <c:pt idx="5">
                  <c:v>6.0999999999999943</c:v>
                </c:pt>
                <c:pt idx="6">
                  <c:v>6.9000000000000057</c:v>
                </c:pt>
                <c:pt idx="7">
                  <c:v>7.6999999999999957</c:v>
                </c:pt>
                <c:pt idx="8">
                  <c:v>6.9000000000000057</c:v>
                </c:pt>
                <c:pt idx="9">
                  <c:v>5.5999999999999943</c:v>
                </c:pt>
                <c:pt idx="10">
                  <c:v>6.7999999999999972</c:v>
                </c:pt>
                <c:pt idx="11">
                  <c:v>5.9000000000000057</c:v>
                </c:pt>
                <c:pt idx="12">
                  <c:v>6</c:v>
                </c:pt>
                <c:pt idx="13">
                  <c:v>6.8999999999999986</c:v>
                </c:pt>
                <c:pt idx="14">
                  <c:v>6.5999999999999943</c:v>
                </c:pt>
                <c:pt idx="15">
                  <c:v>6.7000000000000028</c:v>
                </c:pt>
                <c:pt idx="16">
                  <c:v>7.5</c:v>
                </c:pt>
                <c:pt idx="17">
                  <c:v>6.1999999999999957</c:v>
                </c:pt>
                <c:pt idx="18">
                  <c:v>5.8999999999999986</c:v>
                </c:pt>
                <c:pt idx="19">
                  <c:v>6.5999999999999943</c:v>
                </c:pt>
                <c:pt idx="20">
                  <c:v>6.2000000000000028</c:v>
                </c:pt>
                <c:pt idx="21">
                  <c:v>6.2000000000000028</c:v>
                </c:pt>
              </c:numCache>
            </c:numRef>
          </c:val>
          <c:extLst>
            <c:ext xmlns:c16="http://schemas.microsoft.com/office/drawing/2014/chart" uri="{C3380CC4-5D6E-409C-BE32-E72D297353CC}">
              <c16:uniqueId val="{00000002-22A3-45DB-A891-1F3679346F71}"/>
            </c:ext>
          </c:extLst>
        </c:ser>
        <c:dLbls>
          <c:showLegendKey val="0"/>
          <c:showVal val="0"/>
          <c:showCatName val="0"/>
          <c:showSerName val="0"/>
          <c:showPercent val="0"/>
          <c:showBubbleSize val="0"/>
        </c:dLbls>
        <c:gapWidth val="90"/>
        <c:overlap val="100"/>
        <c:axId val="674927696"/>
        <c:axId val="674928176"/>
      </c:barChart>
      <c:catAx>
        <c:axId val="674927696"/>
        <c:scaling>
          <c:orientation val="minMax"/>
        </c:scaling>
        <c:delete val="0"/>
        <c:axPos val="l"/>
        <c:numFmt formatCode="General" sourceLinked="1"/>
        <c:majorTickMark val="out"/>
        <c:minorTickMark val="none"/>
        <c:tickLblPos val="nextTo"/>
        <c:spPr>
          <a:noFill/>
          <a:ln w="9525" cap="flat" cmpd="sng" algn="ctr">
            <a:solidFill>
              <a:srgbClr val="4C4C4C"/>
            </a:solidFill>
            <a:round/>
          </a:ln>
          <a:effectLst/>
        </c:spPr>
        <c:txPr>
          <a:bodyPr rot="-6000000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674928176"/>
        <c:crosses val="autoZero"/>
        <c:auto val="1"/>
        <c:lblAlgn val="ctr"/>
        <c:lblOffset val="100"/>
        <c:noMultiLvlLbl val="0"/>
      </c:catAx>
      <c:valAx>
        <c:axId val="674928176"/>
        <c:scaling>
          <c:orientation val="minMax"/>
        </c:scaling>
        <c:delete val="0"/>
        <c:axPos val="b"/>
        <c:majorGridlines>
          <c:spPr>
            <a:ln w="9525" cap="flat" cmpd="sng" algn="ctr">
              <a:solidFill>
                <a:srgbClr val="BFBFBF"/>
              </a:solidFill>
              <a:round/>
            </a:ln>
            <a:effectLst/>
          </c:spPr>
        </c:majorGridlines>
        <c:title>
          <c:tx>
            <c:rich>
              <a:bodyPr rot="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r>
                  <a:rPr lang="sv-SE"/>
                  <a:t>Procent</a:t>
                </a:r>
              </a:p>
            </c:rich>
          </c:tx>
          <c:overlay val="0"/>
          <c:spPr>
            <a:noFill/>
            <a:ln>
              <a:noFill/>
            </a:ln>
            <a:effectLst/>
          </c:spPr>
          <c:txPr>
            <a:bodyPr rot="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title>
        <c:numFmt formatCode="General" sourceLinked="1"/>
        <c:majorTickMark val="in"/>
        <c:minorTickMark val="none"/>
        <c:tickLblPos val="nextTo"/>
        <c:spPr>
          <a:noFill/>
          <a:ln>
            <a:solidFill>
              <a:srgbClr val="4C4C4C"/>
            </a:solidFill>
          </a:ln>
          <a:effectLst/>
        </c:spPr>
        <c:txPr>
          <a:bodyPr rot="-6000000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67492769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legend>
    <c:plotVisOnly val="1"/>
    <c:dispBlanksAs val="gap"/>
    <c:showDLblsOverMax val="0"/>
    <c:extLst/>
  </c:chart>
  <c:spPr>
    <a:solidFill>
      <a:schemeClr val="bg1"/>
    </a:solidFill>
    <a:ln w="9525" cap="flat" cmpd="sng" algn="ctr">
      <a:solidFill>
        <a:srgbClr val="000000"/>
      </a:solidFill>
      <a:round/>
    </a:ln>
    <a:effectLst/>
  </c:spPr>
  <c:txPr>
    <a:bodyPr/>
    <a:lstStyle/>
    <a:p>
      <a:pPr>
        <a:defRPr sz="8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960" b="0" i="0" u="none" strike="noStrike" kern="1200" spc="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r>
              <a:rPr lang="sv-SE" sz="1000" b="1"/>
              <a:t>Andel av befolkningen som besökt tandläkare 2023–2025 fördelat efter senaste besöksåret och län, kvinnor</a:t>
            </a:r>
          </a:p>
        </c:rich>
      </c:tx>
      <c:overlay val="0"/>
      <c:spPr>
        <a:noFill/>
        <a:ln>
          <a:noFill/>
        </a:ln>
        <a:effectLst/>
      </c:spPr>
      <c:txPr>
        <a:bodyPr rot="0" spcFirstLastPara="1" vertOverflow="ellipsis" vert="horz" wrap="square" anchor="ctr" anchorCtr="1"/>
        <a:lstStyle/>
        <a:p>
          <a:pPr>
            <a:defRPr sz="960" b="0" i="0" u="none" strike="noStrike" kern="1200" spc="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title>
    <c:autoTitleDeleted val="0"/>
    <c:plotArea>
      <c:layout/>
      <c:barChart>
        <c:barDir val="bar"/>
        <c:grouping val="stacked"/>
        <c:varyColors val="0"/>
        <c:ser>
          <c:idx val="0"/>
          <c:order val="0"/>
          <c:tx>
            <c:strRef>
              <c:f>'Tabell 2 A–B'!$E$54</c:f>
              <c:strCache>
                <c:ptCount val="1"/>
                <c:pt idx="0">
                  <c:v>2025</c:v>
                </c:pt>
              </c:strCache>
            </c:strRef>
          </c:tx>
          <c:spPr>
            <a:solidFill>
              <a:srgbClr val="0070C0"/>
            </a:solidFill>
            <a:ln>
              <a:solidFill>
                <a:srgbClr val="000000"/>
              </a:solidFill>
            </a:ln>
            <a:effectLst/>
          </c:spPr>
          <c:invertIfNegative val="0"/>
          <c:cat>
            <c:strRef>
              <c:f>'Tabell 2 A–B'!$A$55:$A$76</c:f>
              <c:strCache>
                <c:ptCount val="22"/>
                <c:pt idx="0">
                  <c:v>Stockholm</c:v>
                </c:pt>
                <c:pt idx="1">
                  <c:v>Uppsala</c:v>
                </c:pt>
                <c:pt idx="2">
                  <c:v>Södermanland</c:v>
                </c:pt>
                <c:pt idx="3">
                  <c:v>Östergötland</c:v>
                </c:pt>
                <c:pt idx="4">
                  <c:v>Jönköping</c:v>
                </c:pt>
                <c:pt idx="5">
                  <c:v>Kronoberg</c:v>
                </c:pt>
                <c:pt idx="6">
                  <c:v>Kalmar</c:v>
                </c:pt>
                <c:pt idx="7">
                  <c:v>Gotland</c:v>
                </c:pt>
                <c:pt idx="8">
                  <c:v>Blekinge</c:v>
                </c:pt>
                <c:pt idx="9">
                  <c:v>Skåne</c:v>
                </c:pt>
                <c:pt idx="10">
                  <c:v>Halland</c:v>
                </c:pt>
                <c:pt idx="11">
                  <c:v>Västra Götaland</c:v>
                </c:pt>
                <c:pt idx="12">
                  <c:v>Värmland</c:v>
                </c:pt>
                <c:pt idx="13">
                  <c:v>Örebro</c:v>
                </c:pt>
                <c:pt idx="14">
                  <c:v>Västmanland</c:v>
                </c:pt>
                <c:pt idx="15">
                  <c:v>Dalarna</c:v>
                </c:pt>
                <c:pt idx="16">
                  <c:v>Gävleborg</c:v>
                </c:pt>
                <c:pt idx="17">
                  <c:v>Västernorrland</c:v>
                </c:pt>
                <c:pt idx="18">
                  <c:v>Jämtland</c:v>
                </c:pt>
                <c:pt idx="19">
                  <c:v>Västerbotten</c:v>
                </c:pt>
                <c:pt idx="20">
                  <c:v>Norrbotten</c:v>
                </c:pt>
                <c:pt idx="21">
                  <c:v>Riket</c:v>
                </c:pt>
              </c:strCache>
            </c:strRef>
          </c:cat>
          <c:val>
            <c:numRef>
              <c:f>'Tabell 2 A–B'!$E$55:$E$76</c:f>
              <c:numCache>
                <c:formatCode>General</c:formatCode>
                <c:ptCount val="22"/>
                <c:pt idx="0">
                  <c:v>57</c:v>
                </c:pt>
                <c:pt idx="1">
                  <c:v>56.8</c:v>
                </c:pt>
                <c:pt idx="2">
                  <c:v>56.4</c:v>
                </c:pt>
                <c:pt idx="3">
                  <c:v>53.1</c:v>
                </c:pt>
                <c:pt idx="4">
                  <c:v>59.3</c:v>
                </c:pt>
                <c:pt idx="5">
                  <c:v>57.5</c:v>
                </c:pt>
                <c:pt idx="6">
                  <c:v>54.6</c:v>
                </c:pt>
                <c:pt idx="7">
                  <c:v>42.2</c:v>
                </c:pt>
                <c:pt idx="8">
                  <c:v>55.2</c:v>
                </c:pt>
                <c:pt idx="9">
                  <c:v>58.6</c:v>
                </c:pt>
                <c:pt idx="10">
                  <c:v>58.1</c:v>
                </c:pt>
                <c:pt idx="11">
                  <c:v>57.6</c:v>
                </c:pt>
                <c:pt idx="12">
                  <c:v>60.3</c:v>
                </c:pt>
                <c:pt idx="13">
                  <c:v>53.6</c:v>
                </c:pt>
                <c:pt idx="14">
                  <c:v>52.9</c:v>
                </c:pt>
                <c:pt idx="15">
                  <c:v>50.2</c:v>
                </c:pt>
                <c:pt idx="16">
                  <c:v>48.3</c:v>
                </c:pt>
                <c:pt idx="17">
                  <c:v>51.1</c:v>
                </c:pt>
                <c:pt idx="18">
                  <c:v>53</c:v>
                </c:pt>
                <c:pt idx="19">
                  <c:v>50.5</c:v>
                </c:pt>
                <c:pt idx="20">
                  <c:v>46.4</c:v>
                </c:pt>
                <c:pt idx="21">
                  <c:v>55.9</c:v>
                </c:pt>
              </c:numCache>
            </c:numRef>
          </c:val>
          <c:extLst>
            <c:ext xmlns:c16="http://schemas.microsoft.com/office/drawing/2014/chart" uri="{C3380CC4-5D6E-409C-BE32-E72D297353CC}">
              <c16:uniqueId val="{00000000-2C9D-41BB-96B6-4E587E12DA9E}"/>
            </c:ext>
          </c:extLst>
        </c:ser>
        <c:ser>
          <c:idx val="1"/>
          <c:order val="1"/>
          <c:tx>
            <c:strRef>
              <c:f>'Tabell 2 A–B'!$F$54</c:f>
              <c:strCache>
                <c:ptCount val="1"/>
                <c:pt idx="0">
                  <c:v>2024</c:v>
                </c:pt>
              </c:strCache>
            </c:strRef>
          </c:tx>
          <c:spPr>
            <a:solidFill>
              <a:srgbClr val="002B45"/>
            </a:solidFill>
            <a:ln>
              <a:solidFill>
                <a:srgbClr val="000000"/>
              </a:solidFill>
            </a:ln>
            <a:effectLst/>
          </c:spPr>
          <c:invertIfNegative val="0"/>
          <c:cat>
            <c:strRef>
              <c:f>'Tabell 2 A–B'!$A$55:$A$76</c:f>
              <c:strCache>
                <c:ptCount val="22"/>
                <c:pt idx="0">
                  <c:v>Stockholm</c:v>
                </c:pt>
                <c:pt idx="1">
                  <c:v>Uppsala</c:v>
                </c:pt>
                <c:pt idx="2">
                  <c:v>Södermanland</c:v>
                </c:pt>
                <c:pt idx="3">
                  <c:v>Östergötland</c:v>
                </c:pt>
                <c:pt idx="4">
                  <c:v>Jönköping</c:v>
                </c:pt>
                <c:pt idx="5">
                  <c:v>Kronoberg</c:v>
                </c:pt>
                <c:pt idx="6">
                  <c:v>Kalmar</c:v>
                </c:pt>
                <c:pt idx="7">
                  <c:v>Gotland</c:v>
                </c:pt>
                <c:pt idx="8">
                  <c:v>Blekinge</c:v>
                </c:pt>
                <c:pt idx="9">
                  <c:v>Skåne</c:v>
                </c:pt>
                <c:pt idx="10">
                  <c:v>Halland</c:v>
                </c:pt>
                <c:pt idx="11">
                  <c:v>Västra Götaland</c:v>
                </c:pt>
                <c:pt idx="12">
                  <c:v>Värmland</c:v>
                </c:pt>
                <c:pt idx="13">
                  <c:v>Örebro</c:v>
                </c:pt>
                <c:pt idx="14">
                  <c:v>Västmanland</c:v>
                </c:pt>
                <c:pt idx="15">
                  <c:v>Dalarna</c:v>
                </c:pt>
                <c:pt idx="16">
                  <c:v>Gävleborg</c:v>
                </c:pt>
                <c:pt idx="17">
                  <c:v>Västernorrland</c:v>
                </c:pt>
                <c:pt idx="18">
                  <c:v>Jämtland</c:v>
                </c:pt>
                <c:pt idx="19">
                  <c:v>Västerbotten</c:v>
                </c:pt>
                <c:pt idx="20">
                  <c:v>Norrbotten</c:v>
                </c:pt>
                <c:pt idx="21">
                  <c:v>Riket</c:v>
                </c:pt>
              </c:strCache>
            </c:strRef>
          </c:cat>
          <c:val>
            <c:numRef>
              <c:f>'Tabell 2 A–B'!$F$55:$F$76</c:f>
              <c:numCache>
                <c:formatCode>General</c:formatCode>
                <c:ptCount val="22"/>
                <c:pt idx="0">
                  <c:v>14.700000000000003</c:v>
                </c:pt>
                <c:pt idx="1">
                  <c:v>16.400000000000006</c:v>
                </c:pt>
                <c:pt idx="2">
                  <c:v>15.199999999999996</c:v>
                </c:pt>
                <c:pt idx="3">
                  <c:v>14.699999999999996</c:v>
                </c:pt>
                <c:pt idx="4">
                  <c:v>16</c:v>
                </c:pt>
                <c:pt idx="5">
                  <c:v>15.400000000000006</c:v>
                </c:pt>
                <c:pt idx="6">
                  <c:v>15.499999999999993</c:v>
                </c:pt>
                <c:pt idx="7">
                  <c:v>16.299999999999997</c:v>
                </c:pt>
                <c:pt idx="8">
                  <c:v>16.399999999999991</c:v>
                </c:pt>
                <c:pt idx="9">
                  <c:v>13.999999999999993</c:v>
                </c:pt>
                <c:pt idx="10">
                  <c:v>15.100000000000001</c:v>
                </c:pt>
                <c:pt idx="11">
                  <c:v>17.100000000000001</c:v>
                </c:pt>
                <c:pt idx="12">
                  <c:v>15.400000000000006</c:v>
                </c:pt>
                <c:pt idx="13">
                  <c:v>15.800000000000004</c:v>
                </c:pt>
                <c:pt idx="14">
                  <c:v>15.800000000000004</c:v>
                </c:pt>
                <c:pt idx="15">
                  <c:v>15.700000000000003</c:v>
                </c:pt>
                <c:pt idx="16">
                  <c:v>16.200000000000003</c:v>
                </c:pt>
                <c:pt idx="17">
                  <c:v>17.100000000000001</c:v>
                </c:pt>
                <c:pt idx="18">
                  <c:v>14.900000000000006</c:v>
                </c:pt>
                <c:pt idx="19">
                  <c:v>14.900000000000006</c:v>
                </c:pt>
                <c:pt idx="20">
                  <c:v>14.800000000000004</c:v>
                </c:pt>
                <c:pt idx="21">
                  <c:v>15.500000000000007</c:v>
                </c:pt>
              </c:numCache>
            </c:numRef>
          </c:val>
          <c:extLst>
            <c:ext xmlns:c16="http://schemas.microsoft.com/office/drawing/2014/chart" uri="{C3380CC4-5D6E-409C-BE32-E72D297353CC}">
              <c16:uniqueId val="{00000001-2C9D-41BB-96B6-4E587E12DA9E}"/>
            </c:ext>
          </c:extLst>
        </c:ser>
        <c:ser>
          <c:idx val="2"/>
          <c:order val="2"/>
          <c:tx>
            <c:strRef>
              <c:f>'Tabell 2 A–B'!$G$54</c:f>
              <c:strCache>
                <c:ptCount val="1"/>
                <c:pt idx="0">
                  <c:v>2023</c:v>
                </c:pt>
              </c:strCache>
            </c:strRef>
          </c:tx>
          <c:spPr>
            <a:solidFill>
              <a:srgbClr val="DBF0F6"/>
            </a:solidFill>
            <a:ln>
              <a:solidFill>
                <a:srgbClr val="000000"/>
              </a:solidFill>
            </a:ln>
            <a:effectLst/>
          </c:spPr>
          <c:invertIfNegative val="0"/>
          <c:cat>
            <c:strRef>
              <c:f>'Tabell 2 A–B'!$A$55:$A$76</c:f>
              <c:strCache>
                <c:ptCount val="22"/>
                <c:pt idx="0">
                  <c:v>Stockholm</c:v>
                </c:pt>
                <c:pt idx="1">
                  <c:v>Uppsala</c:v>
                </c:pt>
                <c:pt idx="2">
                  <c:v>Södermanland</c:v>
                </c:pt>
                <c:pt idx="3">
                  <c:v>Östergötland</c:v>
                </c:pt>
                <c:pt idx="4">
                  <c:v>Jönköping</c:v>
                </c:pt>
                <c:pt idx="5">
                  <c:v>Kronoberg</c:v>
                </c:pt>
                <c:pt idx="6">
                  <c:v>Kalmar</c:v>
                </c:pt>
                <c:pt idx="7">
                  <c:v>Gotland</c:v>
                </c:pt>
                <c:pt idx="8">
                  <c:v>Blekinge</c:v>
                </c:pt>
                <c:pt idx="9">
                  <c:v>Skåne</c:v>
                </c:pt>
                <c:pt idx="10">
                  <c:v>Halland</c:v>
                </c:pt>
                <c:pt idx="11">
                  <c:v>Västra Götaland</c:v>
                </c:pt>
                <c:pt idx="12">
                  <c:v>Värmland</c:v>
                </c:pt>
                <c:pt idx="13">
                  <c:v>Örebro</c:v>
                </c:pt>
                <c:pt idx="14">
                  <c:v>Västmanland</c:v>
                </c:pt>
                <c:pt idx="15">
                  <c:v>Dalarna</c:v>
                </c:pt>
                <c:pt idx="16">
                  <c:v>Gävleborg</c:v>
                </c:pt>
                <c:pt idx="17">
                  <c:v>Västernorrland</c:v>
                </c:pt>
                <c:pt idx="18">
                  <c:v>Jämtland</c:v>
                </c:pt>
                <c:pt idx="19">
                  <c:v>Västerbotten</c:v>
                </c:pt>
                <c:pt idx="20">
                  <c:v>Norrbotten</c:v>
                </c:pt>
                <c:pt idx="21">
                  <c:v>Riket</c:v>
                </c:pt>
              </c:strCache>
            </c:strRef>
          </c:cat>
          <c:val>
            <c:numRef>
              <c:f>'Tabell 2 A–B'!$G$55:$G$76</c:f>
              <c:numCache>
                <c:formatCode>General</c:formatCode>
                <c:ptCount val="22"/>
                <c:pt idx="0">
                  <c:v>6.0999999999999943</c:v>
                </c:pt>
                <c:pt idx="1">
                  <c:v>5.5999999999999943</c:v>
                </c:pt>
                <c:pt idx="2">
                  <c:v>5.8000000000000114</c:v>
                </c:pt>
                <c:pt idx="3">
                  <c:v>6.7999999999999972</c:v>
                </c:pt>
                <c:pt idx="4">
                  <c:v>6.7999999999999972</c:v>
                </c:pt>
                <c:pt idx="5">
                  <c:v>5.7999999999999972</c:v>
                </c:pt>
                <c:pt idx="6">
                  <c:v>6.8000000000000114</c:v>
                </c:pt>
                <c:pt idx="7">
                  <c:v>8.2999999999999972</c:v>
                </c:pt>
                <c:pt idx="8">
                  <c:v>6.9000000000000057</c:v>
                </c:pt>
                <c:pt idx="9">
                  <c:v>5.5</c:v>
                </c:pt>
                <c:pt idx="10">
                  <c:v>7</c:v>
                </c:pt>
                <c:pt idx="11">
                  <c:v>5.8999999999999915</c:v>
                </c:pt>
                <c:pt idx="12">
                  <c:v>6.0999999999999943</c:v>
                </c:pt>
                <c:pt idx="13">
                  <c:v>7</c:v>
                </c:pt>
                <c:pt idx="14">
                  <c:v>6.8999999999999915</c:v>
                </c:pt>
                <c:pt idx="15">
                  <c:v>7</c:v>
                </c:pt>
                <c:pt idx="16">
                  <c:v>7.7000000000000028</c:v>
                </c:pt>
                <c:pt idx="17">
                  <c:v>6.5</c:v>
                </c:pt>
                <c:pt idx="18">
                  <c:v>6.0999999999999943</c:v>
                </c:pt>
                <c:pt idx="19">
                  <c:v>6.8999999999999915</c:v>
                </c:pt>
                <c:pt idx="20">
                  <c:v>6.3999999999999915</c:v>
                </c:pt>
                <c:pt idx="21">
                  <c:v>6.1999999999999886</c:v>
                </c:pt>
              </c:numCache>
            </c:numRef>
          </c:val>
          <c:extLst>
            <c:ext xmlns:c16="http://schemas.microsoft.com/office/drawing/2014/chart" uri="{C3380CC4-5D6E-409C-BE32-E72D297353CC}">
              <c16:uniqueId val="{00000002-2C9D-41BB-96B6-4E587E12DA9E}"/>
            </c:ext>
          </c:extLst>
        </c:ser>
        <c:dLbls>
          <c:showLegendKey val="0"/>
          <c:showVal val="0"/>
          <c:showCatName val="0"/>
          <c:showSerName val="0"/>
          <c:showPercent val="0"/>
          <c:showBubbleSize val="0"/>
        </c:dLbls>
        <c:gapWidth val="90"/>
        <c:overlap val="100"/>
        <c:axId val="674927696"/>
        <c:axId val="674928176"/>
      </c:barChart>
      <c:catAx>
        <c:axId val="674927696"/>
        <c:scaling>
          <c:orientation val="minMax"/>
        </c:scaling>
        <c:delete val="0"/>
        <c:axPos val="l"/>
        <c:numFmt formatCode="General" sourceLinked="1"/>
        <c:majorTickMark val="out"/>
        <c:minorTickMark val="none"/>
        <c:tickLblPos val="nextTo"/>
        <c:spPr>
          <a:noFill/>
          <a:ln w="9525" cap="flat" cmpd="sng" algn="ctr">
            <a:solidFill>
              <a:srgbClr val="4C4C4C"/>
            </a:solidFill>
            <a:round/>
          </a:ln>
          <a:effectLst/>
        </c:spPr>
        <c:txPr>
          <a:bodyPr rot="-6000000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674928176"/>
        <c:crosses val="autoZero"/>
        <c:auto val="1"/>
        <c:lblAlgn val="ctr"/>
        <c:lblOffset val="100"/>
        <c:noMultiLvlLbl val="0"/>
      </c:catAx>
      <c:valAx>
        <c:axId val="674928176"/>
        <c:scaling>
          <c:orientation val="minMax"/>
        </c:scaling>
        <c:delete val="0"/>
        <c:axPos val="b"/>
        <c:majorGridlines>
          <c:spPr>
            <a:ln w="9525" cap="flat" cmpd="sng" algn="ctr">
              <a:solidFill>
                <a:srgbClr val="BFBFBF"/>
              </a:solidFill>
              <a:round/>
            </a:ln>
            <a:effectLst/>
          </c:spPr>
        </c:majorGridlines>
        <c:title>
          <c:tx>
            <c:rich>
              <a:bodyPr rot="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r>
                  <a:rPr lang="sv-SE"/>
                  <a:t>Procent</a:t>
                </a:r>
              </a:p>
            </c:rich>
          </c:tx>
          <c:overlay val="0"/>
          <c:spPr>
            <a:noFill/>
            <a:ln>
              <a:noFill/>
            </a:ln>
            <a:effectLst/>
          </c:spPr>
          <c:txPr>
            <a:bodyPr rot="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title>
        <c:numFmt formatCode="General" sourceLinked="1"/>
        <c:majorTickMark val="in"/>
        <c:minorTickMark val="none"/>
        <c:tickLblPos val="nextTo"/>
        <c:spPr>
          <a:noFill/>
          <a:ln>
            <a:solidFill>
              <a:srgbClr val="4C4C4C"/>
            </a:solidFill>
          </a:ln>
          <a:effectLst/>
        </c:spPr>
        <c:txPr>
          <a:bodyPr rot="-6000000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67492769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legend>
    <c:plotVisOnly val="1"/>
    <c:dispBlanksAs val="gap"/>
    <c:showDLblsOverMax val="0"/>
    <c:extLst/>
  </c:chart>
  <c:spPr>
    <a:solidFill>
      <a:schemeClr val="bg1"/>
    </a:solidFill>
    <a:ln w="9525" cap="flat" cmpd="sng" algn="ctr">
      <a:solidFill>
        <a:srgbClr val="000000"/>
      </a:solidFill>
      <a:round/>
    </a:ln>
    <a:effectLst/>
  </c:spPr>
  <c:txPr>
    <a:bodyPr/>
    <a:lstStyle/>
    <a:p>
      <a:pPr>
        <a:defRPr sz="8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960" b="0" i="0" u="none" strike="noStrike" kern="1200" spc="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r>
              <a:rPr lang="sv-SE" sz="1000" b="1"/>
              <a:t>Andel av befolkningen som besökt tandläkare 2023–2025 fördelat efter senaste besöksåret och län, totalt</a:t>
            </a:r>
          </a:p>
        </c:rich>
      </c:tx>
      <c:overlay val="0"/>
      <c:spPr>
        <a:noFill/>
        <a:ln>
          <a:noFill/>
        </a:ln>
        <a:effectLst/>
      </c:spPr>
      <c:txPr>
        <a:bodyPr rot="0" spcFirstLastPara="1" vertOverflow="ellipsis" vert="horz" wrap="square" anchor="ctr" anchorCtr="1"/>
        <a:lstStyle/>
        <a:p>
          <a:pPr>
            <a:defRPr sz="960" b="0" i="0" u="none" strike="noStrike" kern="1200" spc="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title>
    <c:autoTitleDeleted val="0"/>
    <c:plotArea>
      <c:layout/>
      <c:barChart>
        <c:barDir val="bar"/>
        <c:grouping val="stacked"/>
        <c:varyColors val="0"/>
        <c:ser>
          <c:idx val="0"/>
          <c:order val="0"/>
          <c:tx>
            <c:strRef>
              <c:f>'Tabell 2 A–B'!$H$54</c:f>
              <c:strCache>
                <c:ptCount val="1"/>
                <c:pt idx="0">
                  <c:v>2025</c:v>
                </c:pt>
              </c:strCache>
            </c:strRef>
          </c:tx>
          <c:spPr>
            <a:solidFill>
              <a:srgbClr val="0070C0"/>
            </a:solidFill>
            <a:ln>
              <a:solidFill>
                <a:srgbClr val="00385C"/>
              </a:solidFill>
            </a:ln>
            <a:effectLst/>
          </c:spPr>
          <c:invertIfNegative val="0"/>
          <c:cat>
            <c:strRef>
              <c:f>'Tabell 2 A–B'!$A$55:$A$76</c:f>
              <c:strCache>
                <c:ptCount val="22"/>
                <c:pt idx="0">
                  <c:v>Stockholm</c:v>
                </c:pt>
                <c:pt idx="1">
                  <c:v>Uppsala</c:v>
                </c:pt>
                <c:pt idx="2">
                  <c:v>Södermanland</c:v>
                </c:pt>
                <c:pt idx="3">
                  <c:v>Östergötland</c:v>
                </c:pt>
                <c:pt idx="4">
                  <c:v>Jönköping</c:v>
                </c:pt>
                <c:pt idx="5">
                  <c:v>Kronoberg</c:v>
                </c:pt>
                <c:pt idx="6">
                  <c:v>Kalmar</c:v>
                </c:pt>
                <c:pt idx="7">
                  <c:v>Gotland</c:v>
                </c:pt>
                <c:pt idx="8">
                  <c:v>Blekinge</c:v>
                </c:pt>
                <c:pt idx="9">
                  <c:v>Skåne</c:v>
                </c:pt>
                <c:pt idx="10">
                  <c:v>Halland</c:v>
                </c:pt>
                <c:pt idx="11">
                  <c:v>Västra Götaland</c:v>
                </c:pt>
                <c:pt idx="12">
                  <c:v>Värmland</c:v>
                </c:pt>
                <c:pt idx="13">
                  <c:v>Örebro</c:v>
                </c:pt>
                <c:pt idx="14">
                  <c:v>Västmanland</c:v>
                </c:pt>
                <c:pt idx="15">
                  <c:v>Dalarna</c:v>
                </c:pt>
                <c:pt idx="16">
                  <c:v>Gävleborg</c:v>
                </c:pt>
                <c:pt idx="17">
                  <c:v>Västernorrland</c:v>
                </c:pt>
                <c:pt idx="18">
                  <c:v>Jämtland</c:v>
                </c:pt>
                <c:pt idx="19">
                  <c:v>Västerbotten</c:v>
                </c:pt>
                <c:pt idx="20">
                  <c:v>Norrbotten</c:v>
                </c:pt>
                <c:pt idx="21">
                  <c:v>Riket</c:v>
                </c:pt>
              </c:strCache>
            </c:strRef>
          </c:cat>
          <c:val>
            <c:numRef>
              <c:f>'Tabell 2 A–B'!$H$55:$H$76</c:f>
              <c:numCache>
                <c:formatCode>General</c:formatCode>
                <c:ptCount val="22"/>
                <c:pt idx="0">
                  <c:v>53.5</c:v>
                </c:pt>
                <c:pt idx="1">
                  <c:v>53.3</c:v>
                </c:pt>
                <c:pt idx="2">
                  <c:v>53.2</c:v>
                </c:pt>
                <c:pt idx="3">
                  <c:v>49.9</c:v>
                </c:pt>
                <c:pt idx="4">
                  <c:v>56.6</c:v>
                </c:pt>
                <c:pt idx="5">
                  <c:v>54.1</c:v>
                </c:pt>
                <c:pt idx="6">
                  <c:v>51.4</c:v>
                </c:pt>
                <c:pt idx="7">
                  <c:v>39</c:v>
                </c:pt>
                <c:pt idx="8">
                  <c:v>52.2</c:v>
                </c:pt>
                <c:pt idx="9">
                  <c:v>55.2</c:v>
                </c:pt>
                <c:pt idx="10">
                  <c:v>55.1</c:v>
                </c:pt>
                <c:pt idx="11">
                  <c:v>54.4</c:v>
                </c:pt>
                <c:pt idx="12">
                  <c:v>57</c:v>
                </c:pt>
                <c:pt idx="13">
                  <c:v>50.2</c:v>
                </c:pt>
                <c:pt idx="14">
                  <c:v>50</c:v>
                </c:pt>
                <c:pt idx="15">
                  <c:v>46.6</c:v>
                </c:pt>
                <c:pt idx="16">
                  <c:v>45</c:v>
                </c:pt>
                <c:pt idx="17">
                  <c:v>47.8</c:v>
                </c:pt>
                <c:pt idx="18">
                  <c:v>49.1</c:v>
                </c:pt>
                <c:pt idx="19">
                  <c:v>47</c:v>
                </c:pt>
                <c:pt idx="20">
                  <c:v>42.6</c:v>
                </c:pt>
                <c:pt idx="21">
                  <c:v>52.6</c:v>
                </c:pt>
              </c:numCache>
            </c:numRef>
          </c:val>
          <c:extLst>
            <c:ext xmlns:c16="http://schemas.microsoft.com/office/drawing/2014/chart" uri="{C3380CC4-5D6E-409C-BE32-E72D297353CC}">
              <c16:uniqueId val="{00000000-3657-48BF-ABC1-00D5BD03EEB0}"/>
            </c:ext>
          </c:extLst>
        </c:ser>
        <c:ser>
          <c:idx val="1"/>
          <c:order val="1"/>
          <c:tx>
            <c:strRef>
              <c:f>'Tabell 2 A–B'!$I$54</c:f>
              <c:strCache>
                <c:ptCount val="1"/>
                <c:pt idx="0">
                  <c:v>2024</c:v>
                </c:pt>
              </c:strCache>
            </c:strRef>
          </c:tx>
          <c:spPr>
            <a:solidFill>
              <a:srgbClr val="002B45"/>
            </a:solidFill>
            <a:ln>
              <a:solidFill>
                <a:srgbClr val="00385C"/>
              </a:solidFill>
            </a:ln>
            <a:effectLst/>
          </c:spPr>
          <c:invertIfNegative val="0"/>
          <c:cat>
            <c:strRef>
              <c:f>'Tabell 2 A–B'!$A$55:$A$76</c:f>
              <c:strCache>
                <c:ptCount val="22"/>
                <c:pt idx="0">
                  <c:v>Stockholm</c:v>
                </c:pt>
                <c:pt idx="1">
                  <c:v>Uppsala</c:v>
                </c:pt>
                <c:pt idx="2">
                  <c:v>Södermanland</c:v>
                </c:pt>
                <c:pt idx="3">
                  <c:v>Östergötland</c:v>
                </c:pt>
                <c:pt idx="4">
                  <c:v>Jönköping</c:v>
                </c:pt>
                <c:pt idx="5">
                  <c:v>Kronoberg</c:v>
                </c:pt>
                <c:pt idx="6">
                  <c:v>Kalmar</c:v>
                </c:pt>
                <c:pt idx="7">
                  <c:v>Gotland</c:v>
                </c:pt>
                <c:pt idx="8">
                  <c:v>Blekinge</c:v>
                </c:pt>
                <c:pt idx="9">
                  <c:v>Skåne</c:v>
                </c:pt>
                <c:pt idx="10">
                  <c:v>Halland</c:v>
                </c:pt>
                <c:pt idx="11">
                  <c:v>Västra Götaland</c:v>
                </c:pt>
                <c:pt idx="12">
                  <c:v>Värmland</c:v>
                </c:pt>
                <c:pt idx="13">
                  <c:v>Örebro</c:v>
                </c:pt>
                <c:pt idx="14">
                  <c:v>Västmanland</c:v>
                </c:pt>
                <c:pt idx="15">
                  <c:v>Dalarna</c:v>
                </c:pt>
                <c:pt idx="16">
                  <c:v>Gävleborg</c:v>
                </c:pt>
                <c:pt idx="17">
                  <c:v>Västernorrland</c:v>
                </c:pt>
                <c:pt idx="18">
                  <c:v>Jämtland</c:v>
                </c:pt>
                <c:pt idx="19">
                  <c:v>Västerbotten</c:v>
                </c:pt>
                <c:pt idx="20">
                  <c:v>Norrbotten</c:v>
                </c:pt>
                <c:pt idx="21">
                  <c:v>Riket</c:v>
                </c:pt>
              </c:strCache>
            </c:strRef>
          </c:cat>
          <c:val>
            <c:numRef>
              <c:f>'Tabell 2 A–B'!$I$55:$I$76</c:f>
              <c:numCache>
                <c:formatCode>General</c:formatCode>
                <c:ptCount val="22"/>
                <c:pt idx="0">
                  <c:v>13.900000000000006</c:v>
                </c:pt>
                <c:pt idx="1">
                  <c:v>15.600000000000009</c:v>
                </c:pt>
                <c:pt idx="2">
                  <c:v>14.299999999999997</c:v>
                </c:pt>
                <c:pt idx="3">
                  <c:v>13.700000000000003</c:v>
                </c:pt>
                <c:pt idx="4">
                  <c:v>15.600000000000001</c:v>
                </c:pt>
                <c:pt idx="5">
                  <c:v>14.800000000000004</c:v>
                </c:pt>
                <c:pt idx="6">
                  <c:v>14.699999999999996</c:v>
                </c:pt>
                <c:pt idx="7">
                  <c:v>15.200000000000003</c:v>
                </c:pt>
                <c:pt idx="8">
                  <c:v>15.700000000000003</c:v>
                </c:pt>
                <c:pt idx="9">
                  <c:v>13.399999999999991</c:v>
                </c:pt>
                <c:pt idx="10">
                  <c:v>14.399999999999999</c:v>
                </c:pt>
                <c:pt idx="11">
                  <c:v>16.300000000000004</c:v>
                </c:pt>
                <c:pt idx="12">
                  <c:v>14.799999999999997</c:v>
                </c:pt>
                <c:pt idx="13">
                  <c:v>14.899999999999991</c:v>
                </c:pt>
                <c:pt idx="14">
                  <c:v>15</c:v>
                </c:pt>
                <c:pt idx="15">
                  <c:v>14.600000000000001</c:v>
                </c:pt>
                <c:pt idx="16">
                  <c:v>15.299999999999997</c:v>
                </c:pt>
                <c:pt idx="17">
                  <c:v>15.900000000000006</c:v>
                </c:pt>
                <c:pt idx="18">
                  <c:v>13.699999999999996</c:v>
                </c:pt>
                <c:pt idx="19">
                  <c:v>13.899999999999999</c:v>
                </c:pt>
                <c:pt idx="20">
                  <c:v>13.799999999999997</c:v>
                </c:pt>
                <c:pt idx="21">
                  <c:v>14.699999999999996</c:v>
                </c:pt>
              </c:numCache>
            </c:numRef>
          </c:val>
          <c:extLst>
            <c:ext xmlns:c16="http://schemas.microsoft.com/office/drawing/2014/chart" uri="{C3380CC4-5D6E-409C-BE32-E72D297353CC}">
              <c16:uniqueId val="{00000001-3657-48BF-ABC1-00D5BD03EEB0}"/>
            </c:ext>
          </c:extLst>
        </c:ser>
        <c:ser>
          <c:idx val="2"/>
          <c:order val="2"/>
          <c:tx>
            <c:strRef>
              <c:f>'Tabell 2 A–B'!$J$54</c:f>
              <c:strCache>
                <c:ptCount val="1"/>
                <c:pt idx="0">
                  <c:v>2023</c:v>
                </c:pt>
              </c:strCache>
            </c:strRef>
          </c:tx>
          <c:spPr>
            <a:solidFill>
              <a:srgbClr val="DBF0F6"/>
            </a:solidFill>
            <a:ln>
              <a:solidFill>
                <a:srgbClr val="00385C"/>
              </a:solidFill>
            </a:ln>
            <a:effectLst/>
          </c:spPr>
          <c:invertIfNegative val="0"/>
          <c:cat>
            <c:strRef>
              <c:f>'Tabell 2 A–B'!$A$55:$A$76</c:f>
              <c:strCache>
                <c:ptCount val="22"/>
                <c:pt idx="0">
                  <c:v>Stockholm</c:v>
                </c:pt>
                <c:pt idx="1">
                  <c:v>Uppsala</c:v>
                </c:pt>
                <c:pt idx="2">
                  <c:v>Södermanland</c:v>
                </c:pt>
                <c:pt idx="3">
                  <c:v>Östergötland</c:v>
                </c:pt>
                <c:pt idx="4">
                  <c:v>Jönköping</c:v>
                </c:pt>
                <c:pt idx="5">
                  <c:v>Kronoberg</c:v>
                </c:pt>
                <c:pt idx="6">
                  <c:v>Kalmar</c:v>
                </c:pt>
                <c:pt idx="7">
                  <c:v>Gotland</c:v>
                </c:pt>
                <c:pt idx="8">
                  <c:v>Blekinge</c:v>
                </c:pt>
                <c:pt idx="9">
                  <c:v>Skåne</c:v>
                </c:pt>
                <c:pt idx="10">
                  <c:v>Halland</c:v>
                </c:pt>
                <c:pt idx="11">
                  <c:v>Västra Götaland</c:v>
                </c:pt>
                <c:pt idx="12">
                  <c:v>Värmland</c:v>
                </c:pt>
                <c:pt idx="13">
                  <c:v>Örebro</c:v>
                </c:pt>
                <c:pt idx="14">
                  <c:v>Västmanland</c:v>
                </c:pt>
                <c:pt idx="15">
                  <c:v>Dalarna</c:v>
                </c:pt>
                <c:pt idx="16">
                  <c:v>Gävleborg</c:v>
                </c:pt>
                <c:pt idx="17">
                  <c:v>Västernorrland</c:v>
                </c:pt>
                <c:pt idx="18">
                  <c:v>Jämtland</c:v>
                </c:pt>
                <c:pt idx="19">
                  <c:v>Västerbotten</c:v>
                </c:pt>
                <c:pt idx="20">
                  <c:v>Norrbotten</c:v>
                </c:pt>
                <c:pt idx="21">
                  <c:v>Riket</c:v>
                </c:pt>
              </c:strCache>
            </c:strRef>
          </c:cat>
          <c:val>
            <c:numRef>
              <c:f>'Tabell 2 A–B'!$J$55:$J$76</c:f>
              <c:numCache>
                <c:formatCode>General</c:formatCode>
                <c:ptCount val="22"/>
                <c:pt idx="0">
                  <c:v>6.0999999999999943</c:v>
                </c:pt>
                <c:pt idx="1">
                  <c:v>5.5999999999999943</c:v>
                </c:pt>
                <c:pt idx="2">
                  <c:v>5.7999999999999972</c:v>
                </c:pt>
                <c:pt idx="3">
                  <c:v>6.6999999999999957</c:v>
                </c:pt>
                <c:pt idx="4">
                  <c:v>6.5</c:v>
                </c:pt>
                <c:pt idx="5">
                  <c:v>5.8999999999999915</c:v>
                </c:pt>
                <c:pt idx="6">
                  <c:v>6.8000000000000114</c:v>
                </c:pt>
                <c:pt idx="7">
                  <c:v>8.0999999999999943</c:v>
                </c:pt>
                <c:pt idx="8">
                  <c:v>6.8999999999999915</c:v>
                </c:pt>
                <c:pt idx="9">
                  <c:v>5.5</c:v>
                </c:pt>
                <c:pt idx="10">
                  <c:v>6.7999999999999972</c:v>
                </c:pt>
                <c:pt idx="11">
                  <c:v>5.7999999999999972</c:v>
                </c:pt>
                <c:pt idx="12">
                  <c:v>6.1000000000000085</c:v>
                </c:pt>
                <c:pt idx="13">
                  <c:v>6.9000000000000057</c:v>
                </c:pt>
                <c:pt idx="14">
                  <c:v>6.7000000000000028</c:v>
                </c:pt>
                <c:pt idx="15">
                  <c:v>6.8999999999999915</c:v>
                </c:pt>
                <c:pt idx="16">
                  <c:v>7.5</c:v>
                </c:pt>
                <c:pt idx="17">
                  <c:v>6.2999999999999972</c:v>
                </c:pt>
                <c:pt idx="18">
                  <c:v>6</c:v>
                </c:pt>
                <c:pt idx="19">
                  <c:v>6.6999999999999957</c:v>
                </c:pt>
                <c:pt idx="20">
                  <c:v>6.2000000000000028</c:v>
                </c:pt>
                <c:pt idx="21">
                  <c:v>6.1000000000000085</c:v>
                </c:pt>
              </c:numCache>
            </c:numRef>
          </c:val>
          <c:extLst>
            <c:ext xmlns:c16="http://schemas.microsoft.com/office/drawing/2014/chart" uri="{C3380CC4-5D6E-409C-BE32-E72D297353CC}">
              <c16:uniqueId val="{00000002-3657-48BF-ABC1-00D5BD03EEB0}"/>
            </c:ext>
          </c:extLst>
        </c:ser>
        <c:dLbls>
          <c:showLegendKey val="0"/>
          <c:showVal val="0"/>
          <c:showCatName val="0"/>
          <c:showSerName val="0"/>
          <c:showPercent val="0"/>
          <c:showBubbleSize val="0"/>
        </c:dLbls>
        <c:gapWidth val="90"/>
        <c:overlap val="100"/>
        <c:axId val="674927696"/>
        <c:axId val="674928176"/>
      </c:barChart>
      <c:catAx>
        <c:axId val="674927696"/>
        <c:scaling>
          <c:orientation val="minMax"/>
        </c:scaling>
        <c:delete val="0"/>
        <c:axPos val="l"/>
        <c:numFmt formatCode="General" sourceLinked="1"/>
        <c:majorTickMark val="out"/>
        <c:minorTickMark val="none"/>
        <c:tickLblPos val="nextTo"/>
        <c:spPr>
          <a:noFill/>
          <a:ln w="9525" cap="flat" cmpd="sng" algn="ctr">
            <a:solidFill>
              <a:srgbClr val="4C4C4C"/>
            </a:solidFill>
            <a:round/>
          </a:ln>
          <a:effectLst/>
        </c:spPr>
        <c:txPr>
          <a:bodyPr rot="-6000000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674928176"/>
        <c:crosses val="autoZero"/>
        <c:auto val="1"/>
        <c:lblAlgn val="ctr"/>
        <c:lblOffset val="100"/>
        <c:noMultiLvlLbl val="0"/>
      </c:catAx>
      <c:valAx>
        <c:axId val="674928176"/>
        <c:scaling>
          <c:orientation val="minMax"/>
        </c:scaling>
        <c:delete val="0"/>
        <c:axPos val="b"/>
        <c:majorGridlines>
          <c:spPr>
            <a:ln w="9525" cap="flat" cmpd="sng" algn="ctr">
              <a:solidFill>
                <a:srgbClr val="BFBFBF"/>
              </a:solidFill>
              <a:round/>
            </a:ln>
            <a:effectLst/>
          </c:spPr>
        </c:majorGridlines>
        <c:title>
          <c:tx>
            <c:rich>
              <a:bodyPr rot="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r>
                  <a:rPr lang="sv-SE"/>
                  <a:t>Procent</a:t>
                </a:r>
              </a:p>
            </c:rich>
          </c:tx>
          <c:overlay val="0"/>
          <c:spPr>
            <a:noFill/>
            <a:ln>
              <a:noFill/>
            </a:ln>
            <a:effectLst/>
          </c:spPr>
          <c:txPr>
            <a:bodyPr rot="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title>
        <c:numFmt formatCode="General" sourceLinked="1"/>
        <c:majorTickMark val="in"/>
        <c:minorTickMark val="none"/>
        <c:tickLblPos val="nextTo"/>
        <c:spPr>
          <a:noFill/>
          <a:ln>
            <a:solidFill>
              <a:srgbClr val="4C4C4C"/>
            </a:solidFill>
          </a:ln>
          <a:effectLst/>
        </c:spPr>
        <c:txPr>
          <a:bodyPr rot="-6000000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67492769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legend>
    <c:plotVisOnly val="1"/>
    <c:dispBlanksAs val="gap"/>
    <c:showDLblsOverMax val="0"/>
    <c:extLst/>
  </c:chart>
  <c:spPr>
    <a:solidFill>
      <a:schemeClr val="bg1"/>
    </a:solidFill>
    <a:ln w="9525" cap="flat" cmpd="sng" algn="ctr">
      <a:solidFill>
        <a:srgbClr val="000000"/>
      </a:solidFill>
      <a:round/>
    </a:ln>
    <a:effectLst/>
  </c:spPr>
  <c:txPr>
    <a:bodyPr/>
    <a:lstStyle/>
    <a:p>
      <a:pPr>
        <a:defRPr sz="8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960" b="0" i="0" u="none" strike="noStrike" kern="1200" spc="0" baseline="0">
                <a:solidFill>
                  <a:schemeClr val="tx1"/>
                </a:solidFill>
                <a:latin typeface="+mn-lt"/>
                <a:ea typeface="+mn-ea"/>
                <a:cs typeface="+mn-cs"/>
              </a:defRPr>
            </a:pPr>
            <a:r>
              <a:rPr lang="en-GB" sz="1000" b="1"/>
              <a:t>Andel av befolkningen 2025 som besökt tandvården minst en gång under de tre senaste åren, efter utbildningsnivå, 35–79 år</a:t>
            </a:r>
          </a:p>
        </c:rich>
      </c:tx>
      <c:overlay val="0"/>
      <c:spPr>
        <a:noFill/>
        <a:ln>
          <a:noFill/>
        </a:ln>
        <a:effectLst/>
      </c:spPr>
      <c:txPr>
        <a:bodyPr rot="0" spcFirstLastPara="1" vertOverflow="ellipsis" vert="horz" wrap="square" anchor="ctr" anchorCtr="1"/>
        <a:lstStyle/>
        <a:p>
          <a:pPr>
            <a:defRPr sz="960" b="0" i="0" u="none" strike="noStrike" kern="1200" spc="0" baseline="0">
              <a:solidFill>
                <a:schemeClr val="tx1"/>
              </a:solidFill>
              <a:latin typeface="+mn-lt"/>
              <a:ea typeface="+mn-ea"/>
              <a:cs typeface="+mn-cs"/>
            </a:defRPr>
          </a:pPr>
          <a:endParaRPr lang="sv-SE"/>
        </a:p>
      </c:txPr>
    </c:title>
    <c:autoTitleDeleted val="0"/>
    <c:plotArea>
      <c:layout>
        <c:manualLayout>
          <c:layoutTarget val="inner"/>
          <c:xMode val="edge"/>
          <c:yMode val="edge"/>
          <c:x val="0.17160040797018428"/>
          <c:y val="0.23153284650601269"/>
          <c:w val="0.68905535049167566"/>
          <c:h val="0.61373220100338233"/>
        </c:manualLayout>
      </c:layout>
      <c:barChart>
        <c:barDir val="col"/>
        <c:grouping val="clustered"/>
        <c:varyColors val="0"/>
        <c:ser>
          <c:idx val="0"/>
          <c:order val="0"/>
          <c:tx>
            <c:strRef>
              <c:f>'Tabell 3'!$B$10</c:f>
              <c:strCache>
                <c:ptCount val="1"/>
                <c:pt idx="0">
                  <c:v>Män</c:v>
                </c:pt>
              </c:strCache>
            </c:strRef>
          </c:tx>
          <c:spPr>
            <a:solidFill>
              <a:srgbClr val="017CC1"/>
            </a:solidFill>
            <a:ln w="3810">
              <a:solidFill>
                <a:srgbClr val="017CC1"/>
              </a:solidFill>
            </a:ln>
            <a:effectLst/>
          </c:spPr>
          <c:invertIfNegative val="0"/>
          <c:cat>
            <c:strRef>
              <c:f>'Tabell 3'!$A$11:$A$14</c:f>
              <c:strCache>
                <c:ptCount val="4"/>
                <c:pt idx="0">
                  <c:v>Förgymnasial</c:v>
                </c:pt>
                <c:pt idx="1">
                  <c:v>Gymnasial</c:v>
                </c:pt>
                <c:pt idx="2">
                  <c:v>Eftergymnasial &lt; 3 år</c:v>
                </c:pt>
                <c:pt idx="3">
                  <c:v>Eftergymnasial ≥ 3 år</c:v>
                </c:pt>
              </c:strCache>
            </c:strRef>
          </c:cat>
          <c:val>
            <c:numRef>
              <c:f>'Tabell 3'!$B$11:$B$14</c:f>
              <c:numCache>
                <c:formatCode>General</c:formatCode>
                <c:ptCount val="4"/>
                <c:pt idx="0">
                  <c:v>59.4</c:v>
                </c:pt>
                <c:pt idx="1">
                  <c:v>70.900000000000006</c:v>
                </c:pt>
                <c:pt idx="2">
                  <c:v>77.400000000000006</c:v>
                </c:pt>
                <c:pt idx="3">
                  <c:v>80.599999999999994</c:v>
                </c:pt>
              </c:numCache>
            </c:numRef>
          </c:val>
          <c:extLst>
            <c:ext xmlns:c16="http://schemas.microsoft.com/office/drawing/2014/chart" uri="{C3380CC4-5D6E-409C-BE32-E72D297353CC}">
              <c16:uniqueId val="{00000000-E150-49CA-A080-9F7F6A9E7346}"/>
            </c:ext>
          </c:extLst>
        </c:ser>
        <c:ser>
          <c:idx val="1"/>
          <c:order val="1"/>
          <c:tx>
            <c:strRef>
              <c:f>'Tabell 3'!$C$10</c:f>
              <c:strCache>
                <c:ptCount val="1"/>
                <c:pt idx="0">
                  <c:v>Kvinnor</c:v>
                </c:pt>
              </c:strCache>
            </c:strRef>
          </c:tx>
          <c:spPr>
            <a:solidFill>
              <a:srgbClr val="002B45"/>
            </a:solidFill>
            <a:ln w="3810">
              <a:solidFill>
                <a:srgbClr val="002B45"/>
              </a:solidFill>
            </a:ln>
            <a:effectLst/>
          </c:spPr>
          <c:invertIfNegative val="0"/>
          <c:cat>
            <c:strRef>
              <c:f>'Tabell 3'!$A$11:$A$14</c:f>
              <c:strCache>
                <c:ptCount val="4"/>
                <c:pt idx="0">
                  <c:v>Förgymnasial</c:v>
                </c:pt>
                <c:pt idx="1">
                  <c:v>Gymnasial</c:v>
                </c:pt>
                <c:pt idx="2">
                  <c:v>Eftergymnasial &lt; 3 år</c:v>
                </c:pt>
                <c:pt idx="3">
                  <c:v>Eftergymnasial ≥ 3 år</c:v>
                </c:pt>
              </c:strCache>
            </c:strRef>
          </c:cat>
          <c:val>
            <c:numRef>
              <c:f>'Tabell 3'!$C$11:$C$14</c:f>
              <c:numCache>
                <c:formatCode>General</c:formatCode>
                <c:ptCount val="4"/>
                <c:pt idx="0">
                  <c:v>63.4</c:v>
                </c:pt>
                <c:pt idx="1">
                  <c:v>78.099999999999994</c:v>
                </c:pt>
                <c:pt idx="2">
                  <c:v>83.9</c:v>
                </c:pt>
                <c:pt idx="3">
                  <c:v>88.9</c:v>
                </c:pt>
              </c:numCache>
            </c:numRef>
          </c:val>
          <c:extLst>
            <c:ext xmlns:c16="http://schemas.microsoft.com/office/drawing/2014/chart" uri="{C3380CC4-5D6E-409C-BE32-E72D297353CC}">
              <c16:uniqueId val="{00000001-E150-49CA-A080-9F7F6A9E7346}"/>
            </c:ext>
          </c:extLst>
        </c:ser>
        <c:dLbls>
          <c:showLegendKey val="0"/>
          <c:showVal val="0"/>
          <c:showCatName val="0"/>
          <c:showSerName val="0"/>
          <c:showPercent val="0"/>
          <c:showBubbleSize val="0"/>
        </c:dLbls>
        <c:gapWidth val="90"/>
        <c:overlap val="-20"/>
        <c:axId val="844092096"/>
        <c:axId val="207920112"/>
      </c:barChart>
      <c:catAx>
        <c:axId val="844092096"/>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crossAx val="207920112"/>
        <c:crosses val="autoZero"/>
        <c:auto val="1"/>
        <c:lblAlgn val="ctr"/>
        <c:lblOffset val="100"/>
        <c:noMultiLvlLbl val="0"/>
      </c:catAx>
      <c:valAx>
        <c:axId val="207920112"/>
        <c:scaling>
          <c:orientation val="minMax"/>
        </c:scaling>
        <c:delete val="0"/>
        <c:axPos val="l"/>
        <c:majorGridlines>
          <c:spPr>
            <a:ln w="6350" cap="flat" cmpd="sng" algn="ctr">
              <a:solidFill>
                <a:srgbClr val="BFBFBF"/>
              </a:solidFill>
              <a:round/>
            </a:ln>
            <a:effectLst/>
          </c:spPr>
        </c:majorGridlines>
        <c:title>
          <c:tx>
            <c:rich>
              <a:bodyPr rot="-5400000" spcFirstLastPara="1" vertOverflow="ellipsis" vert="horz" wrap="square" anchor="ctr" anchorCtr="1"/>
              <a:lstStyle/>
              <a:p>
                <a:pPr>
                  <a:defRPr sz="800" b="0" i="0" u="none" strike="noStrike" kern="1200" baseline="0">
                    <a:solidFill>
                      <a:schemeClr val="tx1"/>
                    </a:solidFill>
                    <a:latin typeface="+mn-lt"/>
                    <a:ea typeface="+mn-ea"/>
                    <a:cs typeface="+mn-cs"/>
                  </a:defRPr>
                </a:pPr>
                <a:r>
                  <a:rPr lang="en-GB"/>
                  <a:t>Procent</a:t>
                </a:r>
              </a:p>
              <a:p>
                <a:pPr>
                  <a:defRPr/>
                </a:pPr>
                <a:endParaRPr lang="en-GB"/>
              </a:p>
            </c:rich>
          </c:tx>
          <c:overlay val="0"/>
          <c:spPr>
            <a:noFill/>
            <a:ln>
              <a:noFill/>
            </a:ln>
            <a:effectLst/>
          </c:spPr>
          <c:txPr>
            <a:bodyPr rot="-54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title>
        <c:numFmt formatCode="#,##0" sourceLinked="0"/>
        <c:majorTickMark val="in"/>
        <c:minorTickMark val="none"/>
        <c:tickLblPos val="nextTo"/>
        <c:spPr>
          <a:noFill/>
          <a:ln>
            <a:solidFill>
              <a:schemeClr val="tx1"/>
            </a:solidFill>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crossAx val="844092096"/>
        <c:crosses val="autoZero"/>
        <c:crossBetween val="between"/>
      </c:valAx>
      <c:spPr>
        <a:noFill/>
        <a:ln>
          <a:noFill/>
        </a:ln>
        <a:effectLst/>
      </c:spPr>
    </c:plotArea>
    <c:legend>
      <c:legendPos val="r"/>
      <c:layout>
        <c:manualLayout>
          <c:xMode val="edge"/>
          <c:yMode val="edge"/>
          <c:x val="0.87482037006742486"/>
          <c:y val="0.21922076696637535"/>
          <c:w val="0.12182822814666004"/>
          <c:h val="0.19778413826725588"/>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legend>
    <c:plotVisOnly val="1"/>
    <c:dispBlanksAs val="gap"/>
    <c:showDLblsOverMax val="0"/>
    <c:extLst/>
  </c:chart>
  <c:spPr>
    <a:solidFill>
      <a:schemeClr val="bg1"/>
    </a:solidFill>
    <a:ln w="9525" cap="flat" cmpd="sng" algn="ctr">
      <a:solidFill>
        <a:srgbClr val="000000"/>
      </a:solidFill>
      <a:round/>
    </a:ln>
    <a:effectLst/>
  </c:spPr>
  <c:txPr>
    <a:bodyPr/>
    <a:lstStyle/>
    <a:p>
      <a:pPr>
        <a:defRPr sz="800" b="0">
          <a:solidFill>
            <a:schemeClr val="tx1"/>
          </a:solidFill>
        </a:defRPr>
      </a:pPr>
      <a:endParaRPr lang="sv-SE"/>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050" b="1" i="0" u="none" strike="noStrike" kern="1200" spc="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r>
              <a:rPr lang="sv-SE" sz="1050" b="1"/>
              <a:t>Andel av befolkningen som besökt tandvården 2023–2025, fördelat efter senaste besöksåret och ålder, män</a:t>
            </a:r>
          </a:p>
        </c:rich>
      </c:tx>
      <c:overlay val="0"/>
      <c:spPr>
        <a:noFill/>
        <a:ln>
          <a:noFill/>
        </a:ln>
        <a:effectLst/>
      </c:spPr>
      <c:txPr>
        <a:bodyPr rot="0" spcFirstLastPara="1" vertOverflow="ellipsis" vert="horz" wrap="square" anchor="ctr" anchorCtr="1"/>
        <a:lstStyle/>
        <a:p>
          <a:pPr>
            <a:defRPr sz="1050" b="1" i="0" u="none" strike="noStrike" kern="1200" spc="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title>
    <c:autoTitleDeleted val="0"/>
    <c:plotArea>
      <c:layout/>
      <c:barChart>
        <c:barDir val="col"/>
        <c:grouping val="stacked"/>
        <c:varyColors val="0"/>
        <c:ser>
          <c:idx val="0"/>
          <c:order val="0"/>
          <c:tx>
            <c:strRef>
              <c:f>'Tabell 5 A–C'!$L$23</c:f>
              <c:strCache>
                <c:ptCount val="1"/>
                <c:pt idx="0">
                  <c:v>2025</c:v>
                </c:pt>
              </c:strCache>
            </c:strRef>
          </c:tx>
          <c:spPr>
            <a:solidFill>
              <a:srgbClr val="EBFAFC">
                <a:lumMod val="50000"/>
              </a:srgbClr>
            </a:solidFill>
            <a:ln w="3810">
              <a:solidFill>
                <a:srgbClr val="EBFAFC">
                  <a:lumMod val="50000"/>
                </a:srgbClr>
              </a:solidFill>
            </a:ln>
            <a:effectLst/>
          </c:spPr>
          <c:invertIfNegative val="0"/>
          <c:dPt>
            <c:idx val="0"/>
            <c:invertIfNegative val="0"/>
            <c:bubble3D val="0"/>
            <c:spPr>
              <a:solidFill>
                <a:srgbClr val="0070C0"/>
              </a:solidFill>
              <a:ln w="3810">
                <a:solidFill>
                  <a:srgbClr val="017CC1"/>
                </a:solidFill>
              </a:ln>
              <a:effectLst/>
            </c:spPr>
            <c:extLst>
              <c:ext xmlns:c16="http://schemas.microsoft.com/office/drawing/2014/chart" uri="{C3380CC4-5D6E-409C-BE32-E72D297353CC}">
                <c16:uniqueId val="{00000001-79A7-4942-83D7-2039495A3566}"/>
              </c:ext>
            </c:extLst>
          </c:dPt>
          <c:dPt>
            <c:idx val="1"/>
            <c:invertIfNegative val="0"/>
            <c:bubble3D val="0"/>
            <c:spPr>
              <a:solidFill>
                <a:srgbClr val="0070C0"/>
              </a:solidFill>
              <a:ln w="3810">
                <a:solidFill>
                  <a:srgbClr val="017CC1"/>
                </a:solidFill>
              </a:ln>
              <a:effectLst/>
            </c:spPr>
            <c:extLst>
              <c:ext xmlns:c16="http://schemas.microsoft.com/office/drawing/2014/chart" uri="{C3380CC4-5D6E-409C-BE32-E72D297353CC}">
                <c16:uniqueId val="{00000003-79A7-4942-83D7-2039495A3566}"/>
              </c:ext>
            </c:extLst>
          </c:dPt>
          <c:dPt>
            <c:idx val="2"/>
            <c:invertIfNegative val="0"/>
            <c:bubble3D val="0"/>
            <c:spPr>
              <a:solidFill>
                <a:srgbClr val="0070C0"/>
              </a:solidFill>
              <a:ln w="3810">
                <a:solidFill>
                  <a:srgbClr val="017CC1"/>
                </a:solidFill>
              </a:ln>
              <a:effectLst/>
            </c:spPr>
            <c:extLst>
              <c:ext xmlns:c16="http://schemas.microsoft.com/office/drawing/2014/chart" uri="{C3380CC4-5D6E-409C-BE32-E72D297353CC}">
                <c16:uniqueId val="{00000005-79A7-4942-83D7-2039495A3566}"/>
              </c:ext>
            </c:extLst>
          </c:dPt>
          <c:dPt>
            <c:idx val="3"/>
            <c:invertIfNegative val="0"/>
            <c:bubble3D val="0"/>
            <c:spPr>
              <a:solidFill>
                <a:srgbClr val="0070C0"/>
              </a:solidFill>
              <a:ln w="3810">
                <a:solidFill>
                  <a:srgbClr val="017CC1"/>
                </a:solidFill>
              </a:ln>
              <a:effectLst/>
            </c:spPr>
            <c:extLst>
              <c:ext xmlns:c16="http://schemas.microsoft.com/office/drawing/2014/chart" uri="{C3380CC4-5D6E-409C-BE32-E72D297353CC}">
                <c16:uniqueId val="{00000007-79A7-4942-83D7-2039495A3566}"/>
              </c:ext>
            </c:extLst>
          </c:dPt>
          <c:dPt>
            <c:idx val="4"/>
            <c:invertIfNegative val="0"/>
            <c:bubble3D val="0"/>
            <c:spPr>
              <a:solidFill>
                <a:srgbClr val="0070C0"/>
              </a:solidFill>
              <a:ln w="3810">
                <a:solidFill>
                  <a:srgbClr val="017CC1"/>
                </a:solidFill>
              </a:ln>
              <a:effectLst/>
            </c:spPr>
            <c:extLst>
              <c:ext xmlns:c16="http://schemas.microsoft.com/office/drawing/2014/chart" uri="{C3380CC4-5D6E-409C-BE32-E72D297353CC}">
                <c16:uniqueId val="{00000009-79A7-4942-83D7-2039495A3566}"/>
              </c:ext>
            </c:extLst>
          </c:dPt>
          <c:dPt>
            <c:idx val="5"/>
            <c:invertIfNegative val="0"/>
            <c:bubble3D val="0"/>
            <c:spPr>
              <a:solidFill>
                <a:srgbClr val="0070C0"/>
              </a:solidFill>
              <a:ln w="3810">
                <a:solidFill>
                  <a:srgbClr val="017CC1"/>
                </a:solidFill>
              </a:ln>
              <a:effectLst/>
            </c:spPr>
            <c:extLst>
              <c:ext xmlns:c16="http://schemas.microsoft.com/office/drawing/2014/chart" uri="{C3380CC4-5D6E-409C-BE32-E72D297353CC}">
                <c16:uniqueId val="{0000000B-79A7-4942-83D7-2039495A3566}"/>
              </c:ext>
            </c:extLst>
          </c:dPt>
          <c:dPt>
            <c:idx val="6"/>
            <c:invertIfNegative val="0"/>
            <c:bubble3D val="0"/>
            <c:spPr>
              <a:solidFill>
                <a:srgbClr val="0070C0"/>
              </a:solidFill>
              <a:ln w="3810">
                <a:solidFill>
                  <a:srgbClr val="017CC1"/>
                </a:solidFill>
              </a:ln>
              <a:effectLst/>
            </c:spPr>
            <c:extLst>
              <c:ext xmlns:c16="http://schemas.microsoft.com/office/drawing/2014/chart" uri="{C3380CC4-5D6E-409C-BE32-E72D297353CC}">
                <c16:uniqueId val="{0000000D-79A7-4942-83D7-2039495A3566}"/>
              </c:ext>
            </c:extLst>
          </c:dPt>
          <c:dPt>
            <c:idx val="7"/>
            <c:invertIfNegative val="0"/>
            <c:bubble3D val="0"/>
            <c:spPr>
              <a:solidFill>
                <a:srgbClr val="0070C0"/>
              </a:solidFill>
              <a:ln w="3810">
                <a:solidFill>
                  <a:srgbClr val="017CC1"/>
                </a:solidFill>
              </a:ln>
              <a:effectLst/>
            </c:spPr>
            <c:extLst>
              <c:ext xmlns:c16="http://schemas.microsoft.com/office/drawing/2014/chart" uri="{C3380CC4-5D6E-409C-BE32-E72D297353CC}">
                <c16:uniqueId val="{0000000F-79A7-4942-83D7-2039495A3566}"/>
              </c:ext>
            </c:extLst>
          </c:dPt>
          <c:dPt>
            <c:idx val="8"/>
            <c:invertIfNegative val="0"/>
            <c:bubble3D val="0"/>
            <c:spPr>
              <a:solidFill>
                <a:srgbClr val="0070C0"/>
              </a:solidFill>
              <a:ln w="3810">
                <a:solidFill>
                  <a:srgbClr val="017CC1"/>
                </a:solidFill>
              </a:ln>
              <a:effectLst/>
            </c:spPr>
            <c:extLst>
              <c:ext xmlns:c16="http://schemas.microsoft.com/office/drawing/2014/chart" uri="{C3380CC4-5D6E-409C-BE32-E72D297353CC}">
                <c16:uniqueId val="{00000011-79A7-4942-83D7-2039495A3566}"/>
              </c:ext>
            </c:extLst>
          </c:dPt>
          <c:dPt>
            <c:idx val="9"/>
            <c:invertIfNegative val="0"/>
            <c:bubble3D val="0"/>
            <c:spPr>
              <a:solidFill>
                <a:srgbClr val="0070C0"/>
              </a:solidFill>
              <a:ln w="3810">
                <a:solidFill>
                  <a:srgbClr val="017CC1"/>
                </a:solidFill>
              </a:ln>
              <a:effectLst/>
            </c:spPr>
            <c:extLst>
              <c:ext xmlns:c16="http://schemas.microsoft.com/office/drawing/2014/chart" uri="{C3380CC4-5D6E-409C-BE32-E72D297353CC}">
                <c16:uniqueId val="{00000013-79A7-4942-83D7-2039495A3566}"/>
              </c:ext>
            </c:extLst>
          </c:dPt>
          <c:dPt>
            <c:idx val="10"/>
            <c:invertIfNegative val="0"/>
            <c:bubble3D val="0"/>
            <c:spPr>
              <a:solidFill>
                <a:srgbClr val="0070C0"/>
              </a:solidFill>
              <a:ln w="3810">
                <a:solidFill>
                  <a:srgbClr val="017CC1"/>
                </a:solidFill>
              </a:ln>
              <a:effectLst/>
            </c:spPr>
            <c:extLst>
              <c:ext xmlns:c16="http://schemas.microsoft.com/office/drawing/2014/chart" uri="{C3380CC4-5D6E-409C-BE32-E72D297353CC}">
                <c16:uniqueId val="{00000015-79A7-4942-83D7-2039495A3566}"/>
              </c:ext>
            </c:extLst>
          </c:dPt>
          <c:dPt>
            <c:idx val="11"/>
            <c:invertIfNegative val="0"/>
            <c:bubble3D val="0"/>
            <c:spPr>
              <a:solidFill>
                <a:srgbClr val="0070C0"/>
              </a:solidFill>
              <a:ln w="3810">
                <a:solidFill>
                  <a:srgbClr val="017CC1"/>
                </a:solidFill>
              </a:ln>
              <a:effectLst/>
            </c:spPr>
            <c:extLst>
              <c:ext xmlns:c16="http://schemas.microsoft.com/office/drawing/2014/chart" uri="{C3380CC4-5D6E-409C-BE32-E72D297353CC}">
                <c16:uniqueId val="{00000017-79A7-4942-83D7-2039495A3566}"/>
              </c:ext>
            </c:extLst>
          </c:dPt>
          <c:dPt>
            <c:idx val="12"/>
            <c:invertIfNegative val="0"/>
            <c:bubble3D val="0"/>
            <c:spPr>
              <a:solidFill>
                <a:srgbClr val="0070C0"/>
              </a:solidFill>
              <a:ln w="3810">
                <a:solidFill>
                  <a:srgbClr val="017CC1"/>
                </a:solidFill>
              </a:ln>
              <a:effectLst/>
            </c:spPr>
            <c:extLst>
              <c:ext xmlns:c16="http://schemas.microsoft.com/office/drawing/2014/chart" uri="{C3380CC4-5D6E-409C-BE32-E72D297353CC}">
                <c16:uniqueId val="{00000019-79A7-4942-83D7-2039495A3566}"/>
              </c:ext>
            </c:extLst>
          </c:dPt>
          <c:dPt>
            <c:idx val="13"/>
            <c:invertIfNegative val="0"/>
            <c:bubble3D val="0"/>
            <c:spPr>
              <a:solidFill>
                <a:srgbClr val="0070C0">
                  <a:alpha val="99000"/>
                </a:srgbClr>
              </a:solidFill>
              <a:ln w="3810">
                <a:solidFill>
                  <a:srgbClr val="017CC1"/>
                </a:solidFill>
              </a:ln>
              <a:effectLst/>
            </c:spPr>
            <c:extLst>
              <c:ext xmlns:c16="http://schemas.microsoft.com/office/drawing/2014/chart" uri="{C3380CC4-5D6E-409C-BE32-E72D297353CC}">
                <c16:uniqueId val="{0000001B-79A7-4942-83D7-2039495A3566}"/>
              </c:ext>
            </c:extLst>
          </c:dPt>
          <c:cat>
            <c:strRef>
              <c:f>'Tabell 5 A–C'!$K$24:$K$37</c:f>
              <c:strCache>
                <c:ptCount val="14"/>
                <c:pt idx="0">
                  <c:v>24–29</c:v>
                </c:pt>
                <c:pt idx="1">
                  <c:v>30–34</c:v>
                </c:pt>
                <c:pt idx="2">
                  <c:v>35–39</c:v>
                </c:pt>
                <c:pt idx="3">
                  <c:v>40–44</c:v>
                </c:pt>
                <c:pt idx="4">
                  <c:v>45–49</c:v>
                </c:pt>
                <c:pt idx="5">
                  <c:v>50–54</c:v>
                </c:pt>
                <c:pt idx="6">
                  <c:v>55–59</c:v>
                </c:pt>
                <c:pt idx="7">
                  <c:v>60–64</c:v>
                </c:pt>
                <c:pt idx="8">
                  <c:v>65–69</c:v>
                </c:pt>
                <c:pt idx="9">
                  <c:v>70–74</c:v>
                </c:pt>
                <c:pt idx="10">
                  <c:v>75–79</c:v>
                </c:pt>
                <c:pt idx="11">
                  <c:v>80–84</c:v>
                </c:pt>
                <c:pt idx="12">
                  <c:v>85–89</c:v>
                </c:pt>
                <c:pt idx="13">
                  <c:v>90+</c:v>
                </c:pt>
              </c:strCache>
            </c:strRef>
          </c:cat>
          <c:val>
            <c:numRef>
              <c:f>'Tabell 5 A–C'!$L$24:$L$37</c:f>
              <c:numCache>
                <c:formatCode>General</c:formatCode>
                <c:ptCount val="14"/>
                <c:pt idx="0">
                  <c:v>22.6</c:v>
                </c:pt>
                <c:pt idx="1">
                  <c:v>26.6</c:v>
                </c:pt>
                <c:pt idx="2">
                  <c:v>27.4</c:v>
                </c:pt>
                <c:pt idx="3">
                  <c:v>28.7</c:v>
                </c:pt>
                <c:pt idx="4">
                  <c:v>32</c:v>
                </c:pt>
                <c:pt idx="5">
                  <c:v>36</c:v>
                </c:pt>
                <c:pt idx="6">
                  <c:v>38.6</c:v>
                </c:pt>
                <c:pt idx="7">
                  <c:v>43.2</c:v>
                </c:pt>
                <c:pt idx="8">
                  <c:v>47.5</c:v>
                </c:pt>
                <c:pt idx="9">
                  <c:v>52.3</c:v>
                </c:pt>
                <c:pt idx="10">
                  <c:v>54.3</c:v>
                </c:pt>
                <c:pt idx="11">
                  <c:v>56.7</c:v>
                </c:pt>
                <c:pt idx="12">
                  <c:v>50.9</c:v>
                </c:pt>
                <c:pt idx="13">
                  <c:v>39.6</c:v>
                </c:pt>
              </c:numCache>
            </c:numRef>
          </c:val>
          <c:extLst>
            <c:ext xmlns:c16="http://schemas.microsoft.com/office/drawing/2014/chart" uri="{C3380CC4-5D6E-409C-BE32-E72D297353CC}">
              <c16:uniqueId val="{0000001C-79A7-4942-83D7-2039495A3566}"/>
            </c:ext>
          </c:extLst>
        </c:ser>
        <c:ser>
          <c:idx val="1"/>
          <c:order val="1"/>
          <c:tx>
            <c:strRef>
              <c:f>'Tabell 5 A–C'!$M$23</c:f>
              <c:strCache>
                <c:ptCount val="1"/>
                <c:pt idx="0">
                  <c:v>2024</c:v>
                </c:pt>
              </c:strCache>
            </c:strRef>
          </c:tx>
          <c:spPr>
            <a:solidFill>
              <a:srgbClr val="EBFAFC">
                <a:lumMod val="50000"/>
              </a:srgbClr>
            </a:solidFill>
            <a:ln w="3810">
              <a:solidFill>
                <a:srgbClr val="EBFAFC">
                  <a:lumMod val="50000"/>
                </a:srgbClr>
              </a:solidFill>
            </a:ln>
            <a:effectLst/>
          </c:spPr>
          <c:invertIfNegative val="0"/>
          <c:cat>
            <c:strRef>
              <c:f>'Tabell 5 A–C'!$K$24:$K$37</c:f>
              <c:strCache>
                <c:ptCount val="14"/>
                <c:pt idx="0">
                  <c:v>24–29</c:v>
                </c:pt>
                <c:pt idx="1">
                  <c:v>30–34</c:v>
                </c:pt>
                <c:pt idx="2">
                  <c:v>35–39</c:v>
                </c:pt>
                <c:pt idx="3">
                  <c:v>40–44</c:v>
                </c:pt>
                <c:pt idx="4">
                  <c:v>45–49</c:v>
                </c:pt>
                <c:pt idx="5">
                  <c:v>50–54</c:v>
                </c:pt>
                <c:pt idx="6">
                  <c:v>55–59</c:v>
                </c:pt>
                <c:pt idx="7">
                  <c:v>60–64</c:v>
                </c:pt>
                <c:pt idx="8">
                  <c:v>65–69</c:v>
                </c:pt>
                <c:pt idx="9">
                  <c:v>70–74</c:v>
                </c:pt>
                <c:pt idx="10">
                  <c:v>75–79</c:v>
                </c:pt>
                <c:pt idx="11">
                  <c:v>80–84</c:v>
                </c:pt>
                <c:pt idx="12">
                  <c:v>85–89</c:v>
                </c:pt>
                <c:pt idx="13">
                  <c:v>90+</c:v>
                </c:pt>
              </c:strCache>
            </c:strRef>
          </c:cat>
          <c:val>
            <c:numRef>
              <c:f>'Tabell 5 A–C'!$M$24:$M$37</c:f>
              <c:numCache>
                <c:formatCode>General</c:formatCode>
                <c:ptCount val="14"/>
                <c:pt idx="0">
                  <c:v>12.100000000000001</c:v>
                </c:pt>
                <c:pt idx="1">
                  <c:v>16.600000000000001</c:v>
                </c:pt>
                <c:pt idx="2">
                  <c:v>16.800000000000004</c:v>
                </c:pt>
                <c:pt idx="3">
                  <c:v>16.2</c:v>
                </c:pt>
                <c:pt idx="4">
                  <c:v>16.399999999999999</c:v>
                </c:pt>
                <c:pt idx="5">
                  <c:v>16.899999999999999</c:v>
                </c:pt>
                <c:pt idx="6">
                  <c:v>17.100000000000001</c:v>
                </c:pt>
                <c:pt idx="7">
                  <c:v>17.299999999999997</c:v>
                </c:pt>
                <c:pt idx="8">
                  <c:v>16.900000000000006</c:v>
                </c:pt>
                <c:pt idx="9">
                  <c:v>16.400000000000006</c:v>
                </c:pt>
                <c:pt idx="10">
                  <c:v>16.5</c:v>
                </c:pt>
                <c:pt idx="11">
                  <c:v>17.599999999999994</c:v>
                </c:pt>
                <c:pt idx="12">
                  <c:v>18.399999999999999</c:v>
                </c:pt>
                <c:pt idx="13">
                  <c:v>19.899999999999999</c:v>
                </c:pt>
              </c:numCache>
            </c:numRef>
          </c:val>
          <c:extLst>
            <c:ext xmlns:c16="http://schemas.microsoft.com/office/drawing/2014/chart" uri="{C3380CC4-5D6E-409C-BE32-E72D297353CC}">
              <c16:uniqueId val="{0000001D-79A7-4942-83D7-2039495A3566}"/>
            </c:ext>
          </c:extLst>
        </c:ser>
        <c:ser>
          <c:idx val="2"/>
          <c:order val="2"/>
          <c:tx>
            <c:strRef>
              <c:f>'Tabell 5 A–C'!$N$23</c:f>
              <c:strCache>
                <c:ptCount val="1"/>
                <c:pt idx="0">
                  <c:v>2023</c:v>
                </c:pt>
              </c:strCache>
            </c:strRef>
          </c:tx>
          <c:spPr>
            <a:solidFill>
              <a:srgbClr val="002B45"/>
            </a:solidFill>
            <a:ln w="3810">
              <a:solidFill>
                <a:srgbClr val="00385C"/>
              </a:solidFill>
            </a:ln>
            <a:effectLst/>
          </c:spPr>
          <c:invertIfNegative val="0"/>
          <c:cat>
            <c:strRef>
              <c:f>'Tabell 5 A–C'!$K$24:$K$37</c:f>
              <c:strCache>
                <c:ptCount val="14"/>
                <c:pt idx="0">
                  <c:v>24–29</c:v>
                </c:pt>
                <c:pt idx="1">
                  <c:v>30–34</c:v>
                </c:pt>
                <c:pt idx="2">
                  <c:v>35–39</c:v>
                </c:pt>
                <c:pt idx="3">
                  <c:v>40–44</c:v>
                </c:pt>
                <c:pt idx="4">
                  <c:v>45–49</c:v>
                </c:pt>
                <c:pt idx="5">
                  <c:v>50–54</c:v>
                </c:pt>
                <c:pt idx="6">
                  <c:v>55–59</c:v>
                </c:pt>
                <c:pt idx="7">
                  <c:v>60–64</c:v>
                </c:pt>
                <c:pt idx="8">
                  <c:v>65–69</c:v>
                </c:pt>
                <c:pt idx="9">
                  <c:v>70–74</c:v>
                </c:pt>
                <c:pt idx="10">
                  <c:v>75–79</c:v>
                </c:pt>
                <c:pt idx="11">
                  <c:v>80–84</c:v>
                </c:pt>
                <c:pt idx="12">
                  <c:v>85–89</c:v>
                </c:pt>
                <c:pt idx="13">
                  <c:v>90+</c:v>
                </c:pt>
              </c:strCache>
            </c:strRef>
          </c:cat>
          <c:val>
            <c:numRef>
              <c:f>'Tabell 5 A–C'!$N$24:$N$37</c:f>
              <c:numCache>
                <c:formatCode>General</c:formatCode>
                <c:ptCount val="14"/>
                <c:pt idx="0">
                  <c:v>4.8999999999999986</c:v>
                </c:pt>
                <c:pt idx="1">
                  <c:v>8.1999999999999957</c:v>
                </c:pt>
                <c:pt idx="2">
                  <c:v>8</c:v>
                </c:pt>
                <c:pt idx="3">
                  <c:v>7.5</c:v>
                </c:pt>
                <c:pt idx="4">
                  <c:v>7.2000000000000028</c:v>
                </c:pt>
                <c:pt idx="5">
                  <c:v>6.8999999999999986</c:v>
                </c:pt>
                <c:pt idx="6">
                  <c:v>6.8999999999999986</c:v>
                </c:pt>
                <c:pt idx="7">
                  <c:v>6.7999999999999972</c:v>
                </c:pt>
                <c:pt idx="8">
                  <c:v>6</c:v>
                </c:pt>
                <c:pt idx="9">
                  <c:v>5.5999999999999943</c:v>
                </c:pt>
                <c:pt idx="10">
                  <c:v>5.6000000000000085</c:v>
                </c:pt>
                <c:pt idx="11">
                  <c:v>6.6000000000000085</c:v>
                </c:pt>
                <c:pt idx="12">
                  <c:v>8.2999999999999972</c:v>
                </c:pt>
                <c:pt idx="13">
                  <c:v>11.700000000000003</c:v>
                </c:pt>
              </c:numCache>
            </c:numRef>
          </c:val>
          <c:extLst>
            <c:ext xmlns:c16="http://schemas.microsoft.com/office/drawing/2014/chart" uri="{C3380CC4-5D6E-409C-BE32-E72D297353CC}">
              <c16:uniqueId val="{0000001E-79A7-4942-83D7-2039495A3566}"/>
            </c:ext>
          </c:extLst>
        </c:ser>
        <c:dLbls>
          <c:showLegendKey val="0"/>
          <c:showVal val="0"/>
          <c:showCatName val="0"/>
          <c:showSerName val="0"/>
          <c:showPercent val="0"/>
          <c:showBubbleSize val="0"/>
        </c:dLbls>
        <c:gapWidth val="90"/>
        <c:overlap val="100"/>
        <c:axId val="674927696"/>
        <c:axId val="674928176"/>
      </c:barChart>
      <c:catAx>
        <c:axId val="674927696"/>
        <c:scaling>
          <c:orientation val="minMax"/>
        </c:scaling>
        <c:delete val="0"/>
        <c:axPos val="b"/>
        <c:numFmt formatCode="General" sourceLinked="1"/>
        <c:majorTickMark val="out"/>
        <c:minorTickMark val="none"/>
        <c:tickLblPos val="nextTo"/>
        <c:spPr>
          <a:noFill/>
          <a:ln w="9525" cap="flat" cmpd="sng" algn="ctr">
            <a:solidFill>
              <a:srgbClr val="4C4C4C"/>
            </a:solidFill>
            <a:round/>
          </a:ln>
          <a:effectLst/>
        </c:spPr>
        <c:txPr>
          <a:bodyPr rot="-5400000" spcFirstLastPara="1" vertOverflow="ellipsis"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674928176"/>
        <c:crosses val="autoZero"/>
        <c:auto val="1"/>
        <c:lblAlgn val="ctr"/>
        <c:lblOffset val="100"/>
        <c:noMultiLvlLbl val="0"/>
      </c:catAx>
      <c:valAx>
        <c:axId val="674928176"/>
        <c:scaling>
          <c:orientation val="minMax"/>
        </c:scaling>
        <c:delete val="0"/>
        <c:axPos val="l"/>
        <c:majorGridlines>
          <c:spPr>
            <a:ln w="9525" cap="flat" cmpd="sng" algn="ctr">
              <a:solidFill>
                <a:srgbClr val="BFBFBF"/>
              </a:solidFill>
              <a:round/>
            </a:ln>
            <a:effectLst/>
          </c:spPr>
        </c:majorGridlines>
        <c:title>
          <c:tx>
            <c:rich>
              <a:bodyPr rot="-540000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r>
                  <a:rPr lang="sv-SE"/>
                  <a:t>Procent</a:t>
                </a:r>
              </a:p>
            </c:rich>
          </c:tx>
          <c:overlay val="0"/>
          <c:spPr>
            <a:noFill/>
            <a:ln>
              <a:noFill/>
            </a:ln>
            <a:effectLst/>
          </c:spPr>
          <c:txPr>
            <a:bodyPr rot="-540000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title>
        <c:numFmt formatCode="General" sourceLinked="1"/>
        <c:majorTickMark val="in"/>
        <c:minorTickMark val="none"/>
        <c:tickLblPos val="nextTo"/>
        <c:spPr>
          <a:noFill/>
          <a:ln>
            <a:solidFill>
              <a:srgbClr val="4C4C4C"/>
            </a:solidFill>
          </a:ln>
          <a:effectLst/>
        </c:spPr>
        <c:txPr>
          <a:bodyPr rot="-6000000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674927696"/>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legend>
    <c:plotVisOnly val="1"/>
    <c:dispBlanksAs val="gap"/>
    <c:showDLblsOverMax val="0"/>
    <c:extLst/>
  </c:chart>
  <c:spPr>
    <a:solidFill>
      <a:schemeClr val="bg1"/>
    </a:solidFill>
    <a:ln w="9525" cap="flat" cmpd="sng" algn="ctr">
      <a:solidFill>
        <a:srgbClr val="112B43"/>
      </a:solidFill>
      <a:round/>
    </a:ln>
    <a:effectLst/>
  </c:spPr>
  <c:txPr>
    <a:bodyPr/>
    <a:lstStyle/>
    <a:p>
      <a:pPr>
        <a:defRPr sz="8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050" b="1" i="0" u="none" strike="noStrike" kern="1200" spc="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r>
              <a:rPr lang="sv-SE" sz="1050" b="1"/>
              <a:t>Andel av befolkningen som besökt tandvården 2023–2025, fördelat efter senaste besöksåret och ålder, kvinnor</a:t>
            </a:r>
          </a:p>
        </c:rich>
      </c:tx>
      <c:overlay val="0"/>
      <c:spPr>
        <a:noFill/>
        <a:ln>
          <a:noFill/>
        </a:ln>
        <a:effectLst/>
      </c:spPr>
      <c:txPr>
        <a:bodyPr rot="0" spcFirstLastPara="1" vertOverflow="ellipsis" vert="horz" wrap="square" anchor="ctr" anchorCtr="1"/>
        <a:lstStyle/>
        <a:p>
          <a:pPr>
            <a:defRPr sz="1050" b="1" i="0" u="none" strike="noStrike" kern="1200" spc="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title>
    <c:autoTitleDeleted val="0"/>
    <c:plotArea>
      <c:layout/>
      <c:barChart>
        <c:barDir val="col"/>
        <c:grouping val="stacked"/>
        <c:varyColors val="0"/>
        <c:ser>
          <c:idx val="0"/>
          <c:order val="0"/>
          <c:tx>
            <c:strRef>
              <c:f>'Tabell 5 A–C'!$O$23</c:f>
              <c:strCache>
                <c:ptCount val="1"/>
                <c:pt idx="0">
                  <c:v>2025</c:v>
                </c:pt>
              </c:strCache>
            </c:strRef>
          </c:tx>
          <c:spPr>
            <a:solidFill>
              <a:srgbClr val="0070C0"/>
            </a:solidFill>
            <a:ln>
              <a:noFill/>
            </a:ln>
            <a:effectLst/>
          </c:spPr>
          <c:invertIfNegative val="0"/>
          <c:cat>
            <c:strRef>
              <c:f>'Tabell 5 A–C'!$K$24:$K$37</c:f>
              <c:strCache>
                <c:ptCount val="14"/>
                <c:pt idx="0">
                  <c:v>24–29</c:v>
                </c:pt>
                <c:pt idx="1">
                  <c:v>30–34</c:v>
                </c:pt>
                <c:pt idx="2">
                  <c:v>35–39</c:v>
                </c:pt>
                <c:pt idx="3">
                  <c:v>40–44</c:v>
                </c:pt>
                <c:pt idx="4">
                  <c:v>45–49</c:v>
                </c:pt>
                <c:pt idx="5">
                  <c:v>50–54</c:v>
                </c:pt>
                <c:pt idx="6">
                  <c:v>55–59</c:v>
                </c:pt>
                <c:pt idx="7">
                  <c:v>60–64</c:v>
                </c:pt>
                <c:pt idx="8">
                  <c:v>65–69</c:v>
                </c:pt>
                <c:pt idx="9">
                  <c:v>70–74</c:v>
                </c:pt>
                <c:pt idx="10">
                  <c:v>75–79</c:v>
                </c:pt>
                <c:pt idx="11">
                  <c:v>80–84</c:v>
                </c:pt>
                <c:pt idx="12">
                  <c:v>85–89</c:v>
                </c:pt>
                <c:pt idx="13">
                  <c:v>90+</c:v>
                </c:pt>
              </c:strCache>
            </c:strRef>
          </c:cat>
          <c:val>
            <c:numRef>
              <c:f>'Tabell 5 A–C'!$O$24:$O$37</c:f>
              <c:numCache>
                <c:formatCode>General</c:formatCode>
                <c:ptCount val="14"/>
                <c:pt idx="0">
                  <c:v>27.4</c:v>
                </c:pt>
                <c:pt idx="1">
                  <c:v>31.1</c:v>
                </c:pt>
                <c:pt idx="2">
                  <c:v>32.9</c:v>
                </c:pt>
                <c:pt idx="3">
                  <c:v>34.6</c:v>
                </c:pt>
                <c:pt idx="4">
                  <c:v>37.9</c:v>
                </c:pt>
                <c:pt idx="5">
                  <c:v>41.5</c:v>
                </c:pt>
                <c:pt idx="6">
                  <c:v>44.3</c:v>
                </c:pt>
                <c:pt idx="7">
                  <c:v>48.8</c:v>
                </c:pt>
                <c:pt idx="8">
                  <c:v>53.1</c:v>
                </c:pt>
                <c:pt idx="9">
                  <c:v>57.1</c:v>
                </c:pt>
                <c:pt idx="10">
                  <c:v>57.7</c:v>
                </c:pt>
                <c:pt idx="11">
                  <c:v>58</c:v>
                </c:pt>
                <c:pt idx="12">
                  <c:v>49.1</c:v>
                </c:pt>
                <c:pt idx="13">
                  <c:v>32.5</c:v>
                </c:pt>
              </c:numCache>
            </c:numRef>
          </c:val>
          <c:extLst>
            <c:ext xmlns:c16="http://schemas.microsoft.com/office/drawing/2014/chart" uri="{C3380CC4-5D6E-409C-BE32-E72D297353CC}">
              <c16:uniqueId val="{0000001C-BDC9-49C6-98D1-9D6C4095D8BF}"/>
            </c:ext>
          </c:extLst>
        </c:ser>
        <c:ser>
          <c:idx val="1"/>
          <c:order val="1"/>
          <c:tx>
            <c:strRef>
              <c:f>'Tabell 5 A–C'!$P$23</c:f>
              <c:strCache>
                <c:ptCount val="1"/>
                <c:pt idx="0">
                  <c:v>2024</c:v>
                </c:pt>
              </c:strCache>
            </c:strRef>
          </c:tx>
          <c:spPr>
            <a:solidFill>
              <a:srgbClr val="EBFAFC">
                <a:lumMod val="50000"/>
              </a:srgbClr>
            </a:solidFill>
            <a:ln>
              <a:noFill/>
            </a:ln>
            <a:effectLst/>
          </c:spPr>
          <c:invertIfNegative val="0"/>
          <c:cat>
            <c:strRef>
              <c:f>'Tabell 5 A–C'!$K$24:$K$37</c:f>
              <c:strCache>
                <c:ptCount val="14"/>
                <c:pt idx="0">
                  <c:v>24–29</c:v>
                </c:pt>
                <c:pt idx="1">
                  <c:v>30–34</c:v>
                </c:pt>
                <c:pt idx="2">
                  <c:v>35–39</c:v>
                </c:pt>
                <c:pt idx="3">
                  <c:v>40–44</c:v>
                </c:pt>
                <c:pt idx="4">
                  <c:v>45–49</c:v>
                </c:pt>
                <c:pt idx="5">
                  <c:v>50–54</c:v>
                </c:pt>
                <c:pt idx="6">
                  <c:v>55–59</c:v>
                </c:pt>
                <c:pt idx="7">
                  <c:v>60–64</c:v>
                </c:pt>
                <c:pt idx="8">
                  <c:v>65–69</c:v>
                </c:pt>
                <c:pt idx="9">
                  <c:v>70–74</c:v>
                </c:pt>
                <c:pt idx="10">
                  <c:v>75–79</c:v>
                </c:pt>
                <c:pt idx="11">
                  <c:v>80–84</c:v>
                </c:pt>
                <c:pt idx="12">
                  <c:v>85–89</c:v>
                </c:pt>
                <c:pt idx="13">
                  <c:v>90+</c:v>
                </c:pt>
              </c:strCache>
            </c:strRef>
          </c:cat>
          <c:val>
            <c:numRef>
              <c:f>'Tabell 5 A–C'!$P$24:$P$37</c:f>
              <c:numCache>
                <c:formatCode>General</c:formatCode>
                <c:ptCount val="14"/>
                <c:pt idx="0">
                  <c:v>14.800000000000004</c:v>
                </c:pt>
                <c:pt idx="1">
                  <c:v>20.6</c:v>
                </c:pt>
                <c:pt idx="2">
                  <c:v>20.9</c:v>
                </c:pt>
                <c:pt idx="3">
                  <c:v>20</c:v>
                </c:pt>
                <c:pt idx="4">
                  <c:v>20.300000000000004</c:v>
                </c:pt>
                <c:pt idx="5">
                  <c:v>20.6</c:v>
                </c:pt>
                <c:pt idx="6">
                  <c:v>20.299999999999997</c:v>
                </c:pt>
                <c:pt idx="7">
                  <c:v>20.200000000000003</c:v>
                </c:pt>
                <c:pt idx="8">
                  <c:v>18.899999999999999</c:v>
                </c:pt>
                <c:pt idx="9">
                  <c:v>18.199999999999996</c:v>
                </c:pt>
                <c:pt idx="10">
                  <c:v>17.599999999999994</c:v>
                </c:pt>
                <c:pt idx="11">
                  <c:v>18.200000000000003</c:v>
                </c:pt>
                <c:pt idx="12">
                  <c:v>17.999999999999993</c:v>
                </c:pt>
                <c:pt idx="13">
                  <c:v>16.799999999999997</c:v>
                </c:pt>
              </c:numCache>
            </c:numRef>
          </c:val>
          <c:extLst>
            <c:ext xmlns:c16="http://schemas.microsoft.com/office/drawing/2014/chart" uri="{C3380CC4-5D6E-409C-BE32-E72D297353CC}">
              <c16:uniqueId val="{0000001D-BDC9-49C6-98D1-9D6C4095D8BF}"/>
            </c:ext>
          </c:extLst>
        </c:ser>
        <c:ser>
          <c:idx val="2"/>
          <c:order val="2"/>
          <c:tx>
            <c:strRef>
              <c:f>'Tabell 5 A–C'!$Q$23</c:f>
              <c:strCache>
                <c:ptCount val="1"/>
                <c:pt idx="0">
                  <c:v>2023</c:v>
                </c:pt>
              </c:strCache>
            </c:strRef>
          </c:tx>
          <c:spPr>
            <a:solidFill>
              <a:srgbClr val="00385C"/>
            </a:solidFill>
            <a:ln>
              <a:noFill/>
            </a:ln>
            <a:effectLst/>
          </c:spPr>
          <c:invertIfNegative val="0"/>
          <c:cat>
            <c:strRef>
              <c:f>'Tabell 5 A–C'!$K$24:$K$37</c:f>
              <c:strCache>
                <c:ptCount val="14"/>
                <c:pt idx="0">
                  <c:v>24–29</c:v>
                </c:pt>
                <c:pt idx="1">
                  <c:v>30–34</c:v>
                </c:pt>
                <c:pt idx="2">
                  <c:v>35–39</c:v>
                </c:pt>
                <c:pt idx="3">
                  <c:v>40–44</c:v>
                </c:pt>
                <c:pt idx="4">
                  <c:v>45–49</c:v>
                </c:pt>
                <c:pt idx="5">
                  <c:v>50–54</c:v>
                </c:pt>
                <c:pt idx="6">
                  <c:v>55–59</c:v>
                </c:pt>
                <c:pt idx="7">
                  <c:v>60–64</c:v>
                </c:pt>
                <c:pt idx="8">
                  <c:v>65–69</c:v>
                </c:pt>
                <c:pt idx="9">
                  <c:v>70–74</c:v>
                </c:pt>
                <c:pt idx="10">
                  <c:v>75–79</c:v>
                </c:pt>
                <c:pt idx="11">
                  <c:v>80–84</c:v>
                </c:pt>
                <c:pt idx="12">
                  <c:v>85–89</c:v>
                </c:pt>
                <c:pt idx="13">
                  <c:v>90+</c:v>
                </c:pt>
              </c:strCache>
            </c:strRef>
          </c:cat>
          <c:val>
            <c:numRef>
              <c:f>'Tabell 5 A–C'!$Q$24:$Q$37</c:f>
              <c:numCache>
                <c:formatCode>General</c:formatCode>
                <c:ptCount val="14"/>
                <c:pt idx="0">
                  <c:v>5.7999999999999972</c:v>
                </c:pt>
                <c:pt idx="1">
                  <c:v>9.5999999999999943</c:v>
                </c:pt>
                <c:pt idx="2">
                  <c:v>9.5</c:v>
                </c:pt>
                <c:pt idx="3">
                  <c:v>8.7999999999999972</c:v>
                </c:pt>
                <c:pt idx="4">
                  <c:v>8.3999999999999915</c:v>
                </c:pt>
                <c:pt idx="5">
                  <c:v>7.9999999999999929</c:v>
                </c:pt>
                <c:pt idx="6">
                  <c:v>7.6000000000000085</c:v>
                </c:pt>
                <c:pt idx="7">
                  <c:v>7.2000000000000028</c:v>
                </c:pt>
                <c:pt idx="8">
                  <c:v>6.2999999999999972</c:v>
                </c:pt>
                <c:pt idx="9">
                  <c:v>5.6000000000000085</c:v>
                </c:pt>
                <c:pt idx="10">
                  <c:v>5.7000000000000028</c:v>
                </c:pt>
                <c:pt idx="11">
                  <c:v>6.5</c:v>
                </c:pt>
                <c:pt idx="12">
                  <c:v>8.1000000000000085</c:v>
                </c:pt>
                <c:pt idx="13">
                  <c:v>10.600000000000001</c:v>
                </c:pt>
              </c:numCache>
            </c:numRef>
          </c:val>
          <c:extLst>
            <c:ext xmlns:c16="http://schemas.microsoft.com/office/drawing/2014/chart" uri="{C3380CC4-5D6E-409C-BE32-E72D297353CC}">
              <c16:uniqueId val="{0000001E-BDC9-49C6-98D1-9D6C4095D8BF}"/>
            </c:ext>
          </c:extLst>
        </c:ser>
        <c:dLbls>
          <c:showLegendKey val="0"/>
          <c:showVal val="0"/>
          <c:showCatName val="0"/>
          <c:showSerName val="0"/>
          <c:showPercent val="0"/>
          <c:showBubbleSize val="0"/>
        </c:dLbls>
        <c:gapWidth val="90"/>
        <c:overlap val="100"/>
        <c:axId val="674927696"/>
        <c:axId val="674928176"/>
      </c:barChart>
      <c:catAx>
        <c:axId val="674927696"/>
        <c:scaling>
          <c:orientation val="minMax"/>
        </c:scaling>
        <c:delete val="0"/>
        <c:axPos val="b"/>
        <c:numFmt formatCode="General" sourceLinked="1"/>
        <c:majorTickMark val="out"/>
        <c:minorTickMark val="none"/>
        <c:tickLblPos val="nextTo"/>
        <c:spPr>
          <a:noFill/>
          <a:ln w="9525" cap="flat" cmpd="sng" algn="ctr">
            <a:solidFill>
              <a:srgbClr val="4C4C4C"/>
            </a:solidFill>
            <a:round/>
          </a:ln>
          <a:effectLst/>
        </c:spPr>
        <c:txPr>
          <a:bodyPr rot="-5400000" spcFirstLastPara="1" vertOverflow="ellipsis"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674928176"/>
        <c:crosses val="autoZero"/>
        <c:auto val="1"/>
        <c:lblAlgn val="ctr"/>
        <c:lblOffset val="100"/>
        <c:noMultiLvlLbl val="0"/>
      </c:catAx>
      <c:valAx>
        <c:axId val="674928176"/>
        <c:scaling>
          <c:orientation val="minMax"/>
        </c:scaling>
        <c:delete val="0"/>
        <c:axPos val="l"/>
        <c:majorGridlines>
          <c:spPr>
            <a:ln w="9525" cap="flat" cmpd="sng" algn="ctr">
              <a:solidFill>
                <a:srgbClr val="BFBFBF"/>
              </a:solidFill>
              <a:round/>
            </a:ln>
            <a:effectLst/>
          </c:spPr>
        </c:majorGridlines>
        <c:title>
          <c:tx>
            <c:rich>
              <a:bodyPr rot="-540000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r>
                  <a:rPr lang="sv-SE"/>
                  <a:t>Procent</a:t>
                </a:r>
              </a:p>
            </c:rich>
          </c:tx>
          <c:overlay val="0"/>
          <c:spPr>
            <a:noFill/>
            <a:ln>
              <a:noFill/>
            </a:ln>
            <a:effectLst/>
          </c:spPr>
          <c:txPr>
            <a:bodyPr rot="-540000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title>
        <c:numFmt formatCode="General" sourceLinked="1"/>
        <c:majorTickMark val="in"/>
        <c:minorTickMark val="none"/>
        <c:tickLblPos val="nextTo"/>
        <c:spPr>
          <a:noFill/>
          <a:ln>
            <a:solidFill>
              <a:srgbClr val="4C4C4C"/>
            </a:solidFill>
          </a:ln>
          <a:effectLst/>
        </c:spPr>
        <c:txPr>
          <a:bodyPr rot="-6000000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674927696"/>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legend>
    <c:plotVisOnly val="1"/>
    <c:dispBlanksAs val="gap"/>
    <c:showDLblsOverMax val="0"/>
    <c:extLst/>
  </c:chart>
  <c:spPr>
    <a:solidFill>
      <a:schemeClr val="bg1"/>
    </a:solidFill>
    <a:ln w="9525" cap="flat" cmpd="sng" algn="ctr">
      <a:solidFill>
        <a:srgbClr val="112B43"/>
      </a:solidFill>
      <a:round/>
    </a:ln>
    <a:effectLst/>
  </c:spPr>
  <c:txPr>
    <a:bodyPr/>
    <a:lstStyle/>
    <a:p>
      <a:pPr>
        <a:defRPr sz="8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1.xml.rels><?xml version="1.0" encoding="UTF-8" standalone="yes"?>
<Relationships xmlns="http://schemas.openxmlformats.org/package/2006/relationships"><Relationship Id="rId3" Type="http://schemas.openxmlformats.org/officeDocument/2006/relationships/chart" Target="../charts/chart9.xml"/><Relationship Id="rId2" Type="http://schemas.openxmlformats.org/officeDocument/2006/relationships/chart" Target="../charts/chart8.xml"/><Relationship Id="rId1" Type="http://schemas.openxmlformats.org/officeDocument/2006/relationships/hyperlink" Target="#Inneh&#229;llsf&#246;rteckning!A1"/><Relationship Id="rId4" Type="http://schemas.openxmlformats.org/officeDocument/2006/relationships/chart" Target="../charts/chart10.xml"/></Relationships>
</file>

<file path=xl/drawings/_rels/drawing12.xml.rels><?xml version="1.0" encoding="UTF-8" standalone="yes"?>
<Relationships xmlns="http://schemas.openxmlformats.org/package/2006/relationships"><Relationship Id="rId3" Type="http://schemas.openxmlformats.org/officeDocument/2006/relationships/chart" Target="../charts/chart12.xml"/><Relationship Id="rId2" Type="http://schemas.openxmlformats.org/officeDocument/2006/relationships/chart" Target="../charts/chart11.xml"/><Relationship Id="rId1" Type="http://schemas.openxmlformats.org/officeDocument/2006/relationships/hyperlink" Target="#Inneh&#229;llsf&#246;rteckning!A1"/><Relationship Id="rId4" Type="http://schemas.openxmlformats.org/officeDocument/2006/relationships/chart" Target="../charts/chart13.xml"/></Relationships>
</file>

<file path=xl/drawings/_rels/drawing13.xml.rels><?xml version="1.0" encoding="UTF-8" standalone="yes"?>
<Relationships xmlns="http://schemas.openxmlformats.org/package/2006/relationships"><Relationship Id="rId3" Type="http://schemas.openxmlformats.org/officeDocument/2006/relationships/chart" Target="../charts/chart15.xml"/><Relationship Id="rId2" Type="http://schemas.openxmlformats.org/officeDocument/2006/relationships/chart" Target="../charts/chart14.xml"/><Relationship Id="rId1" Type="http://schemas.openxmlformats.org/officeDocument/2006/relationships/hyperlink" Target="#Inneh&#229;llsf&#246;rteckning!A1"/></Relationships>
</file>

<file path=xl/drawings/_rels/drawing14.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5.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6.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7.xml.rels><?xml version="1.0" encoding="UTF-8" standalone="yes"?>
<Relationships xmlns="http://schemas.openxmlformats.org/package/2006/relationships"><Relationship Id="rId3" Type="http://schemas.openxmlformats.org/officeDocument/2006/relationships/chart" Target="../charts/chart17.xml"/><Relationship Id="rId2" Type="http://schemas.openxmlformats.org/officeDocument/2006/relationships/chart" Target="../charts/chart16.xml"/><Relationship Id="rId1" Type="http://schemas.openxmlformats.org/officeDocument/2006/relationships/hyperlink" Target="#Inneh&#229;llsf&#246;rteckning!A1"/><Relationship Id="rId4" Type="http://schemas.openxmlformats.org/officeDocument/2006/relationships/chart" Target="../charts/chart18.xml"/></Relationships>
</file>

<file path=xl/drawings/_rels/drawing18.xml.rels><?xml version="1.0" encoding="UTF-8" standalone="yes"?>
<Relationships xmlns="http://schemas.openxmlformats.org/package/2006/relationships"><Relationship Id="rId2" Type="http://schemas.openxmlformats.org/officeDocument/2006/relationships/chart" Target="../charts/chart19.xml"/><Relationship Id="rId1" Type="http://schemas.openxmlformats.org/officeDocument/2006/relationships/hyperlink" Target="#Inneh&#229;llsf&#246;rteckning!A1"/></Relationships>
</file>

<file path=xl/drawings/_rels/drawing19.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 Id="rId4" Type="http://schemas.openxmlformats.org/officeDocument/2006/relationships/hyperlink" Target="#Inneh&#229;llsf&#246;rteckning!A1"/></Relationships>
</file>

<file path=xl/drawings/_rels/drawing20.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1.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2.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3.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4.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5.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6.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7.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8.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9.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3.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30.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31.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32.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33.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34.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35.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36.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37.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38.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39.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4.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40.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41.xml.rels><?xml version="1.0" encoding="UTF-8" standalone="yes"?>
<Relationships xmlns="http://schemas.openxmlformats.org/package/2006/relationships"><Relationship Id="rId2" Type="http://schemas.openxmlformats.org/officeDocument/2006/relationships/chart" Target="../charts/chart20.xml"/><Relationship Id="rId1" Type="http://schemas.openxmlformats.org/officeDocument/2006/relationships/hyperlink" Target="#Inneh&#229;llsf&#246;rteckning!A1"/></Relationships>
</file>

<file path=xl/drawings/_rels/drawing42.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43.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44.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5.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6.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7.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chart" Target="../charts/chart1.xml"/><Relationship Id="rId1" Type="http://schemas.openxmlformats.org/officeDocument/2006/relationships/hyperlink" Target="#Inneh&#229;llsf&#246;rteckning!A1"/><Relationship Id="rId4" Type="http://schemas.openxmlformats.org/officeDocument/2006/relationships/chart" Target="../charts/chart3.xml"/></Relationships>
</file>

<file path=xl/drawings/_rels/drawing8.xml.rels><?xml version="1.0" encoding="UTF-8" standalone="yes"?>
<Relationships xmlns="http://schemas.openxmlformats.org/package/2006/relationships"><Relationship Id="rId3" Type="http://schemas.openxmlformats.org/officeDocument/2006/relationships/chart" Target="../charts/chart5.xml"/><Relationship Id="rId2" Type="http://schemas.openxmlformats.org/officeDocument/2006/relationships/chart" Target="../charts/chart4.xml"/><Relationship Id="rId1" Type="http://schemas.openxmlformats.org/officeDocument/2006/relationships/hyperlink" Target="#Inneh&#229;llsf&#246;rteckning!A1"/><Relationship Id="rId4" Type="http://schemas.openxmlformats.org/officeDocument/2006/relationships/chart" Target="../charts/chart6.xml"/></Relationships>
</file>

<file path=xl/drawings/_rels/drawing9.xml.rels><?xml version="1.0" encoding="UTF-8" standalone="yes"?>
<Relationships xmlns="http://schemas.openxmlformats.org/package/2006/relationships"><Relationship Id="rId2" Type="http://schemas.openxmlformats.org/officeDocument/2006/relationships/chart" Target="../charts/chart7.xml"/><Relationship Id="rId1" Type="http://schemas.openxmlformats.org/officeDocument/2006/relationships/hyperlink" Target="#Inneh&#229;llsf&#246;rteckning!A1"/></Relationships>
</file>

<file path=xl/drawings/drawing1.xml><?xml version="1.0" encoding="utf-8"?>
<xdr:wsDr xmlns:xdr="http://schemas.openxmlformats.org/drawingml/2006/spreadsheetDrawing" xmlns:a="http://schemas.openxmlformats.org/drawingml/2006/main">
  <xdr:twoCellAnchor editAs="oneCell">
    <xdr:from>
      <xdr:col>0</xdr:col>
      <xdr:colOff>41911</xdr:colOff>
      <xdr:row>0</xdr:row>
      <xdr:rowOff>66675</xdr:rowOff>
    </xdr:from>
    <xdr:to>
      <xdr:col>1</xdr:col>
      <xdr:colOff>505318</xdr:colOff>
      <xdr:row>0</xdr:row>
      <xdr:rowOff>525726</xdr:rowOff>
    </xdr:to>
    <xdr:pic>
      <xdr:nvPicPr>
        <xdr:cNvPr id="3" name="Bild 2" descr="Socialstyrelsen">
          <a:extLst>
            <a:ext uri="{FF2B5EF4-FFF2-40B4-BE49-F238E27FC236}">
              <a16:creationId xmlns:a16="http://schemas.microsoft.com/office/drawing/2014/main" id="{4E389521-7F06-4B8A-87B6-673331CF86F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41911" y="66675"/>
          <a:ext cx="2337927" cy="459051"/>
        </a:xfrm>
        <a:prstGeom prst="rect">
          <a:avLst/>
        </a:prstGeom>
      </xdr:spPr>
    </xdr:pic>
    <xdr:clientData/>
  </xdr:twoCellAnchor>
  <xdr:twoCellAnchor editAs="oneCell">
    <xdr:from>
      <xdr:col>1</xdr:col>
      <xdr:colOff>676275</xdr:colOff>
      <xdr:row>0</xdr:row>
      <xdr:rowOff>247650</xdr:rowOff>
    </xdr:from>
    <xdr:to>
      <xdr:col>1</xdr:col>
      <xdr:colOff>2809875</xdr:colOff>
      <xdr:row>0</xdr:row>
      <xdr:rowOff>512323</xdr:rowOff>
    </xdr:to>
    <xdr:pic>
      <xdr:nvPicPr>
        <xdr:cNvPr id="2" name="Bildobjekt 1" descr="Sveriges officiella statistik">
          <a:extLst>
            <a:ext uri="{FF2B5EF4-FFF2-40B4-BE49-F238E27FC236}">
              <a16:creationId xmlns:a16="http://schemas.microsoft.com/office/drawing/2014/main" id="{EC9C4F4A-7A55-43AA-B8F3-1FCD1BAC60A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428875" y="247650"/>
          <a:ext cx="2133600" cy="264673"/>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8</xdr:col>
      <xdr:colOff>15239</xdr:colOff>
      <xdr:row>1</xdr:row>
      <xdr:rowOff>7621</xdr:rowOff>
    </xdr:from>
    <xdr:to>
      <xdr:col>11</xdr:col>
      <xdr:colOff>76199</xdr:colOff>
      <xdr:row>2</xdr:row>
      <xdr:rowOff>204611</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E9A13B2C-A114-47DE-B9F5-E9AA14700413}"/>
            </a:ext>
          </a:extLst>
        </xdr:cNvPr>
        <xdr:cNvSpPr/>
      </xdr:nvSpPr>
      <xdr:spPr>
        <a:xfrm>
          <a:off x="8728850" y="176954"/>
          <a:ext cx="2996071" cy="415713"/>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twoCellAnchor>
    <xdr:from>
      <xdr:col>8</xdr:col>
      <xdr:colOff>5716</xdr:colOff>
      <xdr:row>4</xdr:row>
      <xdr:rowOff>5362</xdr:rowOff>
    </xdr:from>
    <xdr:to>
      <xdr:col>11</xdr:col>
      <xdr:colOff>14111</xdr:colOff>
      <xdr:row>18</xdr:row>
      <xdr:rowOff>162278</xdr:rowOff>
    </xdr:to>
    <xdr:sp macro="" textlink="">
      <xdr:nvSpPr>
        <xdr:cNvPr id="3" name="Rektangel 2" descr="En form med information. Detta istället för en textruta.">
          <a:extLst>
            <a:ext uri="{FF2B5EF4-FFF2-40B4-BE49-F238E27FC236}">
              <a16:creationId xmlns:a16="http://schemas.microsoft.com/office/drawing/2014/main" id="{FFAD434B-B74D-4BE2-80F4-94881575AAB4}"/>
            </a:ext>
          </a:extLst>
        </xdr:cNvPr>
        <xdr:cNvSpPr/>
      </xdr:nvSpPr>
      <xdr:spPr>
        <a:xfrm>
          <a:off x="8719327" y="802640"/>
          <a:ext cx="2943506" cy="2696916"/>
        </a:xfrm>
        <a:prstGeom prst="rect">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pPr algn="l"/>
          <a:r>
            <a:rPr lang="sv-SE" sz="900" b="1">
              <a:solidFill>
                <a:schemeClr val="tx1"/>
              </a:solidFill>
            </a:rPr>
            <a:t>Vårdgivarkategori</a:t>
          </a:r>
        </a:p>
        <a:p>
          <a:pPr algn="l"/>
          <a:r>
            <a:rPr lang="sv-SE" sz="900">
              <a:solidFill>
                <a:schemeClr val="tx1"/>
              </a:solidFill>
            </a:rPr>
            <a:t>Det finns tre olika vårdgivarkategorier:</a:t>
          </a:r>
        </a:p>
        <a:p>
          <a:pPr algn="l"/>
          <a:r>
            <a:rPr lang="sv-SE" sz="900">
              <a:solidFill>
                <a:schemeClr val="tx1"/>
              </a:solidFill>
            </a:rPr>
            <a:t>- Region (Folktandvården) </a:t>
          </a:r>
        </a:p>
        <a:p>
          <a:pPr algn="l"/>
          <a:r>
            <a:rPr lang="sv-SE" sz="900">
              <a:solidFill>
                <a:schemeClr val="tx1"/>
              </a:solidFill>
            </a:rPr>
            <a:t>- Privat drivna tandläkarmottagningar</a:t>
          </a:r>
        </a:p>
        <a:p>
          <a:pPr algn="l"/>
          <a:r>
            <a:rPr lang="sv-SE" sz="900">
              <a:solidFill>
                <a:schemeClr val="tx1"/>
              </a:solidFill>
            </a:rPr>
            <a:t>- Högskola</a:t>
          </a:r>
        </a:p>
        <a:p>
          <a:pPr algn="l"/>
          <a:r>
            <a:rPr lang="sv-SE" sz="900">
              <a:solidFill>
                <a:schemeClr val="tx1"/>
              </a:solidFill>
            </a:rPr>
            <a:t> </a:t>
          </a:r>
        </a:p>
        <a:p>
          <a:pPr algn="l"/>
          <a:r>
            <a:rPr lang="sv-SE" sz="900">
              <a:solidFill>
                <a:schemeClr val="tx1"/>
              </a:solidFill>
            </a:rPr>
            <a:t>På högskolor utförs behandlingar inom ramen för den kliniska undervisningen, samt viss specialisttandvård. Patientbesök på högskolor utgjorde 2025 mindre än 0,5 procent av alla besök, och dessa har därför helt exkluderats i tabellerna.</a:t>
          </a:r>
        </a:p>
        <a:p>
          <a:pPr algn="l"/>
          <a:endParaRPr lang="sv-SE" sz="900">
            <a:solidFill>
              <a:schemeClr val="tx1"/>
            </a:solidFill>
          </a:endParaRPr>
        </a:p>
        <a:p>
          <a:pPr algn="l"/>
          <a:endParaRPr lang="sv-SE" sz="900">
            <a:solidFill>
              <a:schemeClr val="tx1"/>
            </a:solidFill>
          </a:endParaRPr>
        </a:p>
        <a:p>
          <a:pPr algn="l"/>
          <a:endParaRPr lang="sv-SE" sz="900">
            <a:solidFill>
              <a:schemeClr val="tx1"/>
            </a:solidFill>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10</xdr:col>
      <xdr:colOff>434340</xdr:colOff>
      <xdr:row>0</xdr:row>
      <xdr:rowOff>93347</xdr:rowOff>
    </xdr:from>
    <xdr:to>
      <xdr:col>12</xdr:col>
      <xdr:colOff>139700</xdr:colOff>
      <xdr:row>3</xdr:row>
      <xdr:rowOff>57151</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7F02BB67-4012-445E-BEE1-9D89F6700B52}"/>
            </a:ext>
          </a:extLst>
        </xdr:cNvPr>
        <xdr:cNvSpPr/>
      </xdr:nvSpPr>
      <xdr:spPr>
        <a:xfrm>
          <a:off x="15953740" y="93347"/>
          <a:ext cx="2880360" cy="573404"/>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twoCellAnchor>
    <xdr:from>
      <xdr:col>10</xdr:col>
      <xdr:colOff>437514</xdr:colOff>
      <xdr:row>3</xdr:row>
      <xdr:rowOff>183515</xdr:rowOff>
    </xdr:from>
    <xdr:to>
      <xdr:col>13</xdr:col>
      <xdr:colOff>-1</xdr:colOff>
      <xdr:row>20</xdr:row>
      <xdr:rowOff>0</xdr:rowOff>
    </xdr:to>
    <xdr:sp macro="" textlink="">
      <xdr:nvSpPr>
        <xdr:cNvPr id="3" name="Rektangel 2" descr="En form med information. Detta istället för en textruta.">
          <a:extLst>
            <a:ext uri="{FF2B5EF4-FFF2-40B4-BE49-F238E27FC236}">
              <a16:creationId xmlns:a16="http://schemas.microsoft.com/office/drawing/2014/main" id="{93F978AA-9AB7-48E8-B0E2-46085925E651}"/>
            </a:ext>
          </a:extLst>
        </xdr:cNvPr>
        <xdr:cNvSpPr/>
      </xdr:nvSpPr>
      <xdr:spPr>
        <a:xfrm>
          <a:off x="15952681" y="776182"/>
          <a:ext cx="4451985" cy="2970318"/>
        </a:xfrm>
        <a:prstGeom prst="rect">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pPr algn="l"/>
          <a:r>
            <a:rPr lang="sv-SE" sz="900">
              <a:solidFill>
                <a:schemeClr val="tx1"/>
              </a:solidFill>
            </a:rPr>
            <a:t>En </a:t>
          </a:r>
          <a:r>
            <a:rPr lang="sv-SE" sz="900" b="1">
              <a:solidFill>
                <a:schemeClr val="tx1"/>
              </a:solidFill>
            </a:rPr>
            <a:t>basundersökning</a:t>
          </a:r>
          <a:r>
            <a:rPr lang="sv-SE" sz="900">
              <a:solidFill>
                <a:schemeClr val="tx1"/>
              </a:solidFill>
            </a:rPr>
            <a:t> kan utföras av en tandläkare eller en tandhygienist. Undersökningen ska visa om du har några hål i tänderna, tandköttsinflammation, tandlossning eller andra tecken på sjukdom eller problem i munnen. Röntgenbilder tas på tänderna och du får information om hur du ska sköta dina tänder på bästa sätt för att förebygga problem.</a:t>
          </a:r>
        </a:p>
        <a:p>
          <a:pPr algn="l"/>
          <a:endParaRPr lang="sv-SE" sz="900">
            <a:solidFill>
              <a:schemeClr val="tx1"/>
            </a:solidFill>
          </a:endParaRPr>
        </a:p>
        <a:p>
          <a:pPr algn="l"/>
          <a:r>
            <a:rPr lang="sv-SE" sz="900">
              <a:solidFill>
                <a:schemeClr val="tx1"/>
              </a:solidFill>
            </a:rPr>
            <a:t>Personer som har avlidit under 2023 och 2024 har exkluderats i den här statistiken.</a:t>
          </a:r>
        </a:p>
        <a:p>
          <a:pPr algn="l"/>
          <a:endParaRPr lang="sv-SE" sz="900">
            <a:solidFill>
              <a:schemeClr val="tx1"/>
            </a:solidFill>
          </a:endParaRPr>
        </a:p>
        <a:p>
          <a:pPr algn="l"/>
          <a:r>
            <a:rPr lang="sv-SE" sz="900">
              <a:solidFill>
                <a:schemeClr val="tx1"/>
              </a:solidFill>
            </a:rPr>
            <a:t>Vid beräkning av andel av befolkningen  har medelbefolkningen 2025 använts.</a:t>
          </a:r>
        </a:p>
        <a:p>
          <a:pPr algn="l"/>
          <a:endParaRPr lang="sv-SE" sz="900">
            <a:solidFill>
              <a:schemeClr val="tx1"/>
            </a:solidFill>
          </a:endParaRPr>
        </a:p>
        <a:p>
          <a:pPr algn="l"/>
          <a:r>
            <a:rPr lang="sv-SE" sz="900" b="1">
              <a:solidFill>
                <a:schemeClr val="tx1"/>
              </a:solidFill>
            </a:rPr>
            <a:t>Underskattning i de högsta åldersgrupperna</a:t>
          </a:r>
        </a:p>
        <a:p>
          <a:pPr algn="l"/>
          <a:r>
            <a:rPr lang="sv-SE" sz="900">
              <a:solidFill>
                <a:schemeClr val="tx1"/>
              </a:solidFill>
            </a:rPr>
            <a:t>Bland de äldsta åldersgrupperna sjunker besöksfrekvensen. Det är förmodligen korrekt att personer 80 år och äldre inte går till tandläkaren lika ofta som de som är 10 år yngre. Men andelen underskattas i dessa siffror till viss del, beroende på att den landstingsfinansierade tandvården för vuxna, som till största delen ges till äldre, inte ingår i den här statistikredovisningen (Läs mer under fliken Om statistiken).</a:t>
          </a:r>
        </a:p>
        <a:p>
          <a:pPr algn="l"/>
          <a:endParaRPr lang="sv-SE" sz="900">
            <a:solidFill>
              <a:schemeClr val="tx1"/>
            </a:solidFill>
          </a:endParaRPr>
        </a:p>
        <a:p>
          <a:pPr algn="l"/>
          <a:endParaRPr lang="sv-SE" sz="900">
            <a:solidFill>
              <a:schemeClr val="tx1"/>
            </a:solidFill>
          </a:endParaRPr>
        </a:p>
      </xdr:txBody>
    </xdr:sp>
    <xdr:clientData/>
  </xdr:twoCellAnchor>
  <xdr:twoCellAnchor>
    <xdr:from>
      <xdr:col>10</xdr:col>
      <xdr:colOff>30691</xdr:colOff>
      <xdr:row>22</xdr:row>
      <xdr:rowOff>10583</xdr:rowOff>
    </xdr:from>
    <xdr:to>
      <xdr:col>14</xdr:col>
      <xdr:colOff>305858</xdr:colOff>
      <xdr:row>38</xdr:row>
      <xdr:rowOff>12699</xdr:rowOff>
    </xdr:to>
    <xdr:graphicFrame macro="">
      <xdr:nvGraphicFramePr>
        <xdr:cNvPr id="4" name="Excel Word-Staplat stapeldiagram">
          <a:extLst>
            <a:ext uri="{FF2B5EF4-FFF2-40B4-BE49-F238E27FC236}">
              <a16:creationId xmlns:a16="http://schemas.microsoft.com/office/drawing/2014/main" id="{E2B39410-A3FE-4409-8040-DD410A4A764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14</xdr:col>
      <xdr:colOff>423334</xdr:colOff>
      <xdr:row>22</xdr:row>
      <xdr:rowOff>21167</xdr:rowOff>
    </xdr:from>
    <xdr:to>
      <xdr:col>18</xdr:col>
      <xdr:colOff>402167</xdr:colOff>
      <xdr:row>38</xdr:row>
      <xdr:rowOff>23283</xdr:rowOff>
    </xdr:to>
    <xdr:graphicFrame macro="">
      <xdr:nvGraphicFramePr>
        <xdr:cNvPr id="7" name="Excel Word-Staplat stapeldiagram">
          <a:extLst>
            <a:ext uri="{FF2B5EF4-FFF2-40B4-BE49-F238E27FC236}">
              <a16:creationId xmlns:a16="http://schemas.microsoft.com/office/drawing/2014/main" id="{5AB5C352-9015-458F-84AC-D9E00E8BCA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18</xdr:col>
      <xdr:colOff>465667</xdr:colOff>
      <xdr:row>22</xdr:row>
      <xdr:rowOff>1</xdr:rowOff>
    </xdr:from>
    <xdr:to>
      <xdr:col>22</xdr:col>
      <xdr:colOff>465667</xdr:colOff>
      <xdr:row>38</xdr:row>
      <xdr:rowOff>2117</xdr:rowOff>
    </xdr:to>
    <xdr:graphicFrame macro="">
      <xdr:nvGraphicFramePr>
        <xdr:cNvPr id="8" name="Excel Word-Staplat stapeldiagram">
          <a:extLst>
            <a:ext uri="{FF2B5EF4-FFF2-40B4-BE49-F238E27FC236}">
              <a16:creationId xmlns:a16="http://schemas.microsoft.com/office/drawing/2014/main" id="{47C77D95-8CAA-46CC-B19C-F38D0B67444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12</xdr:col>
      <xdr:colOff>473849</xdr:colOff>
      <xdr:row>1</xdr:row>
      <xdr:rowOff>7268</xdr:rowOff>
    </xdr:from>
    <xdr:to>
      <xdr:col>17</xdr:col>
      <xdr:colOff>219074</xdr:colOff>
      <xdr:row>3</xdr:row>
      <xdr:rowOff>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D0CAFFB3-EC53-4DF5-83A7-D087845B6E78}"/>
            </a:ext>
          </a:extLst>
        </xdr:cNvPr>
        <xdr:cNvSpPr/>
      </xdr:nvSpPr>
      <xdr:spPr>
        <a:xfrm>
          <a:off x="10694174" y="178718"/>
          <a:ext cx="2640825" cy="430882"/>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twoCellAnchor>
    <xdr:from>
      <xdr:col>0</xdr:col>
      <xdr:colOff>0</xdr:colOff>
      <xdr:row>53</xdr:row>
      <xdr:rowOff>4032</xdr:rowOff>
    </xdr:from>
    <xdr:to>
      <xdr:col>4</xdr:col>
      <xdr:colOff>762000</xdr:colOff>
      <xdr:row>79</xdr:row>
      <xdr:rowOff>139650</xdr:rowOff>
    </xdr:to>
    <xdr:graphicFrame macro="">
      <xdr:nvGraphicFramePr>
        <xdr:cNvPr id="3" name="Excel Word-Liggande stapeldiagram">
          <a:extLst>
            <a:ext uri="{FF2B5EF4-FFF2-40B4-BE49-F238E27FC236}">
              <a16:creationId xmlns:a16="http://schemas.microsoft.com/office/drawing/2014/main" id="{EAC01C8E-4176-421F-9FB0-4231A56B87F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867833</xdr:colOff>
      <xdr:row>53</xdr:row>
      <xdr:rowOff>9072</xdr:rowOff>
    </xdr:from>
    <xdr:to>
      <xdr:col>9</xdr:col>
      <xdr:colOff>317499</xdr:colOff>
      <xdr:row>79</xdr:row>
      <xdr:rowOff>154214</xdr:rowOff>
    </xdr:to>
    <xdr:graphicFrame macro="">
      <xdr:nvGraphicFramePr>
        <xdr:cNvPr id="4" name="Excel Word-Liggande stapeldiagram">
          <a:extLst>
            <a:ext uri="{FF2B5EF4-FFF2-40B4-BE49-F238E27FC236}">
              <a16:creationId xmlns:a16="http://schemas.microsoft.com/office/drawing/2014/main" id="{E906EFC7-472C-4B93-9936-1F9D544ABD8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9</xdr:col>
      <xdr:colOff>381000</xdr:colOff>
      <xdr:row>53</xdr:row>
      <xdr:rowOff>30241</xdr:rowOff>
    </xdr:from>
    <xdr:to>
      <xdr:col>15</xdr:col>
      <xdr:colOff>254000</xdr:colOff>
      <xdr:row>80</xdr:row>
      <xdr:rowOff>0</xdr:rowOff>
    </xdr:to>
    <xdr:graphicFrame macro="">
      <xdr:nvGraphicFramePr>
        <xdr:cNvPr id="5" name="Excel Word-Liggande stapeldiagram">
          <a:extLst>
            <a:ext uri="{FF2B5EF4-FFF2-40B4-BE49-F238E27FC236}">
              <a16:creationId xmlns:a16="http://schemas.microsoft.com/office/drawing/2014/main" id="{5EEF017D-3B7C-4EDB-86A4-FBACA75F660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10</xdr:col>
      <xdr:colOff>214206</xdr:colOff>
      <xdr:row>3</xdr:row>
      <xdr:rowOff>73238</xdr:rowOff>
    </xdr:from>
    <xdr:to>
      <xdr:col>13</xdr:col>
      <xdr:colOff>523875</xdr:colOff>
      <xdr:row>4</xdr:row>
      <xdr:rowOff>84667</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A6785CD-2FBE-4E6D-A8AD-F7A44EBF66D6}"/>
            </a:ext>
          </a:extLst>
        </xdr:cNvPr>
        <xdr:cNvSpPr/>
      </xdr:nvSpPr>
      <xdr:spPr>
        <a:xfrm>
          <a:off x="8843856" y="682838"/>
          <a:ext cx="2595669" cy="392429"/>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twoCellAnchor>
    <xdr:from>
      <xdr:col>0</xdr:col>
      <xdr:colOff>9525</xdr:colOff>
      <xdr:row>8</xdr:row>
      <xdr:rowOff>48330</xdr:rowOff>
    </xdr:from>
    <xdr:to>
      <xdr:col>4</xdr:col>
      <xdr:colOff>9525</xdr:colOff>
      <xdr:row>21</xdr:row>
      <xdr:rowOff>45506</xdr:rowOff>
    </xdr:to>
    <xdr:graphicFrame macro="">
      <xdr:nvGraphicFramePr>
        <xdr:cNvPr id="5" name="Excel Word-Stapeldiagram">
          <a:extLst>
            <a:ext uri="{FF2B5EF4-FFF2-40B4-BE49-F238E27FC236}">
              <a16:creationId xmlns:a16="http://schemas.microsoft.com/office/drawing/2014/main" id="{9A5BCAA7-7A21-4E98-8BD9-E457D488485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49036</xdr:colOff>
      <xdr:row>8</xdr:row>
      <xdr:rowOff>46214</xdr:rowOff>
    </xdr:from>
    <xdr:to>
      <xdr:col>8</xdr:col>
      <xdr:colOff>787399</xdr:colOff>
      <xdr:row>21</xdr:row>
      <xdr:rowOff>45155</xdr:rowOff>
    </xdr:to>
    <xdr:graphicFrame macro="">
      <xdr:nvGraphicFramePr>
        <xdr:cNvPr id="7" name="Excel Word-Staplat stapeldiagram">
          <a:extLst>
            <a:ext uri="{FF2B5EF4-FFF2-40B4-BE49-F238E27FC236}">
              <a16:creationId xmlns:a16="http://schemas.microsoft.com/office/drawing/2014/main" id="{220A809A-BB02-450A-91DE-265EB86519C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7</xdr:col>
      <xdr:colOff>318629</xdr:colOff>
      <xdr:row>0</xdr:row>
      <xdr:rowOff>102304</xdr:rowOff>
    </xdr:from>
    <xdr:to>
      <xdr:col>9</xdr:col>
      <xdr:colOff>1018822</xdr:colOff>
      <xdr:row>2</xdr:row>
      <xdr:rowOff>112889</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C2224B00-BC4C-46A9-8023-682011F367A7}"/>
            </a:ext>
          </a:extLst>
        </xdr:cNvPr>
        <xdr:cNvSpPr/>
      </xdr:nvSpPr>
      <xdr:spPr>
        <a:xfrm>
          <a:off x="8347851" y="102304"/>
          <a:ext cx="2915638" cy="39158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twoCellAnchor>
    <xdr:from>
      <xdr:col>7</xdr:col>
      <xdr:colOff>343324</xdr:colOff>
      <xdr:row>3</xdr:row>
      <xdr:rowOff>81562</xdr:rowOff>
    </xdr:from>
    <xdr:to>
      <xdr:col>10</xdr:col>
      <xdr:colOff>0</xdr:colOff>
      <xdr:row>16</xdr:row>
      <xdr:rowOff>140405</xdr:rowOff>
    </xdr:to>
    <xdr:sp macro="" textlink="">
      <xdr:nvSpPr>
        <xdr:cNvPr id="3" name="Rektangel 2" descr="En form med information. Detta istället för en textruta.">
          <a:extLst>
            <a:ext uri="{FF2B5EF4-FFF2-40B4-BE49-F238E27FC236}">
              <a16:creationId xmlns:a16="http://schemas.microsoft.com/office/drawing/2014/main" id="{658B90C9-9210-4643-8FE7-3D02EEFE4426}"/>
            </a:ext>
          </a:extLst>
        </xdr:cNvPr>
        <xdr:cNvSpPr/>
      </xdr:nvSpPr>
      <xdr:spPr>
        <a:xfrm>
          <a:off x="8372546" y="674229"/>
          <a:ext cx="3029232" cy="2436565"/>
        </a:xfrm>
        <a:prstGeom prst="rect">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r>
            <a:rPr lang="sv-SE" sz="900" b="1">
              <a:solidFill>
                <a:schemeClr val="tx1"/>
              </a:solidFill>
              <a:effectLst/>
              <a:latin typeface="+mn-lt"/>
              <a:ea typeface="+mn-ea"/>
              <a:cs typeface="+mn-cs"/>
            </a:rPr>
            <a:t>Vårdgivarkategori</a:t>
          </a:r>
          <a:endParaRPr lang="sv-SE" sz="900">
            <a:solidFill>
              <a:schemeClr val="tx1"/>
            </a:solidFill>
            <a:effectLst/>
          </a:endParaRPr>
        </a:p>
        <a:p>
          <a:r>
            <a:rPr lang="sv-SE" sz="900">
              <a:solidFill>
                <a:schemeClr val="tx1"/>
              </a:solidFill>
              <a:effectLst/>
              <a:latin typeface="+mn-lt"/>
              <a:ea typeface="+mn-ea"/>
              <a:cs typeface="+mn-cs"/>
            </a:rPr>
            <a:t>Det finns tre olika vårdgivarkategorier:</a:t>
          </a:r>
          <a:endParaRPr lang="sv-SE" sz="900">
            <a:solidFill>
              <a:schemeClr val="tx1"/>
            </a:solidFill>
            <a:effectLst/>
          </a:endParaRPr>
        </a:p>
        <a:p>
          <a:r>
            <a:rPr lang="sv-SE" sz="900">
              <a:solidFill>
                <a:schemeClr val="tx1"/>
              </a:solidFill>
              <a:effectLst/>
              <a:latin typeface="+mn-lt"/>
              <a:ea typeface="+mn-ea"/>
              <a:cs typeface="+mn-cs"/>
            </a:rPr>
            <a:t>- Region (Folktandvården)</a:t>
          </a:r>
          <a:r>
            <a:rPr lang="sv-SE" sz="900" baseline="0">
              <a:solidFill>
                <a:schemeClr val="tx1"/>
              </a:solidFill>
              <a:effectLst/>
              <a:latin typeface="+mn-lt"/>
              <a:ea typeface="+mn-ea"/>
              <a:cs typeface="+mn-cs"/>
            </a:rPr>
            <a:t> </a:t>
          </a:r>
          <a:endParaRPr lang="sv-SE" sz="900">
            <a:solidFill>
              <a:schemeClr val="tx1"/>
            </a:solidFill>
            <a:effectLst/>
          </a:endParaRPr>
        </a:p>
        <a:p>
          <a:r>
            <a:rPr lang="sv-SE" sz="900" baseline="0">
              <a:solidFill>
                <a:schemeClr val="tx1"/>
              </a:solidFill>
              <a:effectLst/>
              <a:latin typeface="+mn-lt"/>
              <a:ea typeface="+mn-ea"/>
              <a:cs typeface="+mn-cs"/>
            </a:rPr>
            <a:t>- Privat drivna tandläkarmottagningar</a:t>
          </a:r>
          <a:endParaRPr lang="sv-SE" sz="900">
            <a:solidFill>
              <a:schemeClr val="tx1"/>
            </a:solidFill>
            <a:effectLst/>
          </a:endParaRPr>
        </a:p>
        <a:p>
          <a:r>
            <a:rPr lang="sv-SE" sz="900" baseline="0">
              <a:solidFill>
                <a:schemeClr val="tx1"/>
              </a:solidFill>
              <a:effectLst/>
              <a:latin typeface="+mn-lt"/>
              <a:ea typeface="+mn-ea"/>
              <a:cs typeface="+mn-cs"/>
            </a:rPr>
            <a:t>- Högskola</a:t>
          </a:r>
          <a:endParaRPr lang="sv-SE" sz="900">
            <a:solidFill>
              <a:schemeClr val="tx1"/>
            </a:solidFill>
            <a:effectLst/>
          </a:endParaRPr>
        </a:p>
        <a:p>
          <a:r>
            <a:rPr lang="sv-SE" sz="900">
              <a:solidFill>
                <a:schemeClr val="tx1"/>
              </a:solidFill>
              <a:effectLst/>
              <a:latin typeface="+mn-lt"/>
              <a:ea typeface="+mn-ea"/>
              <a:cs typeface="+mn-cs"/>
            </a:rPr>
            <a:t> </a:t>
          </a:r>
          <a:endParaRPr lang="sv-SE" sz="900">
            <a:solidFill>
              <a:schemeClr val="tx1"/>
            </a:solidFill>
            <a:effectLst/>
          </a:endParaRPr>
        </a:p>
        <a:p>
          <a:r>
            <a:rPr lang="sv-SE" sz="900" baseline="0">
              <a:solidFill>
                <a:schemeClr val="tx1"/>
              </a:solidFill>
              <a:effectLst/>
              <a:latin typeface="+mn-lt"/>
              <a:ea typeface="+mn-ea"/>
              <a:cs typeface="+mn-cs"/>
            </a:rPr>
            <a:t>På högskolor utförs behandlingar inom ramen för den kliniska undervisningen, samt viss specialisttandvård. Patientbesök på högskolor utgjorde 2025 mindre än 0,5 procent av alla besök, och dessa har därför helt exkluderats i tabellerna.</a:t>
          </a:r>
          <a:endParaRPr lang="sv-SE" sz="900">
            <a:solidFill>
              <a:schemeClr val="tx1"/>
            </a:solidFill>
            <a:effectLst/>
          </a:endParaRP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17</xdr:col>
      <xdr:colOff>4587</xdr:colOff>
      <xdr:row>0</xdr:row>
      <xdr:rowOff>152400</xdr:rowOff>
    </xdr:from>
    <xdr:to>
      <xdr:col>21</xdr:col>
      <xdr:colOff>228600</xdr:colOff>
      <xdr:row>2</xdr:row>
      <xdr:rowOff>204611</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3F69CB0E-8F8A-4E94-ABA9-253E52225720}"/>
            </a:ext>
          </a:extLst>
        </xdr:cNvPr>
        <xdr:cNvSpPr/>
      </xdr:nvSpPr>
      <xdr:spPr>
        <a:xfrm>
          <a:off x="11377437" y="152400"/>
          <a:ext cx="2614788" cy="442736"/>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twoCellAnchor>
    <xdr:from>
      <xdr:col>16</xdr:col>
      <xdr:colOff>620889</xdr:colOff>
      <xdr:row>3</xdr:row>
      <xdr:rowOff>141111</xdr:rowOff>
    </xdr:from>
    <xdr:to>
      <xdr:col>20</xdr:col>
      <xdr:colOff>627239</xdr:colOff>
      <xdr:row>15</xdr:row>
      <xdr:rowOff>94545</xdr:rowOff>
    </xdr:to>
    <xdr:sp macro="" textlink="">
      <xdr:nvSpPr>
        <xdr:cNvPr id="3" name="Rektangel 2" descr="En form med information. Detta istället för en textruta.">
          <a:extLst>
            <a:ext uri="{FF2B5EF4-FFF2-40B4-BE49-F238E27FC236}">
              <a16:creationId xmlns:a16="http://schemas.microsoft.com/office/drawing/2014/main" id="{EE57485B-0735-48B7-A738-1607DC259175}"/>
            </a:ext>
          </a:extLst>
        </xdr:cNvPr>
        <xdr:cNvSpPr/>
      </xdr:nvSpPr>
      <xdr:spPr>
        <a:xfrm>
          <a:off x="12474222" y="733778"/>
          <a:ext cx="2659239" cy="2197100"/>
        </a:xfrm>
        <a:prstGeom prst="rect">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r>
            <a:rPr lang="sv-SE" sz="900" b="0">
              <a:solidFill>
                <a:schemeClr val="tx1"/>
              </a:solidFill>
              <a:effectLst/>
              <a:latin typeface="+mn-lt"/>
              <a:ea typeface="+mn-ea"/>
              <a:cs typeface="+mn-cs"/>
            </a:rPr>
            <a:t>En </a:t>
          </a:r>
          <a:r>
            <a:rPr lang="sv-SE" sz="900" b="1">
              <a:solidFill>
                <a:schemeClr val="tx1"/>
              </a:solidFill>
              <a:effectLst/>
              <a:latin typeface="+mn-lt"/>
              <a:ea typeface="+mn-ea"/>
              <a:cs typeface="+mn-cs"/>
            </a:rPr>
            <a:t>percentil</a:t>
          </a:r>
          <a:r>
            <a:rPr lang="sv-SE" sz="900" b="0">
              <a:solidFill>
                <a:schemeClr val="tx1"/>
              </a:solidFill>
              <a:effectLst/>
              <a:latin typeface="+mn-lt"/>
              <a:ea typeface="+mn-ea"/>
              <a:cs typeface="+mn-cs"/>
            </a:rPr>
            <a:t> är det värde på en variabel nedanför vilken en viss procent av observationerna av variabeln hamnar. Till exempel är den tionde percentilen, P10 , det värde som delar observationsvärden så att 10 procent av dem är mindre än P10 och 90 procent är större. </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14</xdr:col>
      <xdr:colOff>8464</xdr:colOff>
      <xdr:row>0</xdr:row>
      <xdr:rowOff>163337</xdr:rowOff>
    </xdr:from>
    <xdr:to>
      <xdr:col>19</xdr:col>
      <xdr:colOff>514350</xdr:colOff>
      <xdr:row>2</xdr:row>
      <xdr:rowOff>190500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31229D41-B260-43C6-A252-886B71E2442A}"/>
            </a:ext>
          </a:extLst>
        </xdr:cNvPr>
        <xdr:cNvSpPr/>
      </xdr:nvSpPr>
      <xdr:spPr>
        <a:xfrm>
          <a:off x="10381189" y="163337"/>
          <a:ext cx="3172886" cy="417688"/>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twoCellAnchor>
    <xdr:from>
      <xdr:col>14</xdr:col>
      <xdr:colOff>9875</xdr:colOff>
      <xdr:row>3</xdr:row>
      <xdr:rowOff>136173</xdr:rowOff>
    </xdr:from>
    <xdr:to>
      <xdr:col>21</xdr:col>
      <xdr:colOff>99836</xdr:colOff>
      <xdr:row>19</xdr:row>
      <xdr:rowOff>166511</xdr:rowOff>
    </xdr:to>
    <xdr:sp macro="" textlink="">
      <xdr:nvSpPr>
        <xdr:cNvPr id="3" name="Rektangel 2" descr="En form med information. Detta istället för en textruta.">
          <a:extLst>
            <a:ext uri="{FF2B5EF4-FFF2-40B4-BE49-F238E27FC236}">
              <a16:creationId xmlns:a16="http://schemas.microsoft.com/office/drawing/2014/main" id="{25AEAC7F-9150-43D2-AD9A-13E098EDF1C0}"/>
            </a:ext>
          </a:extLst>
        </xdr:cNvPr>
        <xdr:cNvSpPr/>
      </xdr:nvSpPr>
      <xdr:spPr>
        <a:xfrm>
          <a:off x="10382600" y="745773"/>
          <a:ext cx="3823761" cy="3030713"/>
        </a:xfrm>
        <a:prstGeom prst="rect">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r>
            <a:rPr lang="sv-SE" sz="900" b="1">
              <a:solidFill>
                <a:schemeClr val="tx1"/>
              </a:solidFill>
              <a:effectLst/>
              <a:latin typeface="+mn-lt"/>
              <a:ea typeface="+mn-ea"/>
              <a:cs typeface="+mn-cs"/>
            </a:rPr>
            <a:t>Akutbesök</a:t>
          </a:r>
          <a:endParaRPr lang="sv-SE" sz="900">
            <a:solidFill>
              <a:schemeClr val="tx1"/>
            </a:solidFill>
            <a:effectLst/>
          </a:endParaRPr>
        </a:p>
        <a:p>
          <a:r>
            <a:rPr lang="sv-SE" sz="900" b="0" baseline="0">
              <a:solidFill>
                <a:schemeClr val="tx1"/>
              </a:solidFill>
              <a:effectLst/>
              <a:latin typeface="+mn-lt"/>
              <a:ea typeface="+mn-ea"/>
              <a:cs typeface="+mn-cs"/>
            </a:rPr>
            <a:t>I den här statistikredovisningen har personer som endast gör akutbesök hos tandvården definierats som de individer som under en ettårs- (2025), tvåårs- (2024</a:t>
          </a:r>
          <a:r>
            <a:rPr lang="sv-SE" sz="900">
              <a:solidFill>
                <a:schemeClr val="tx1"/>
              </a:solidFill>
              <a:effectLst/>
              <a:latin typeface="+mn-lt"/>
              <a:ea typeface="+mn-ea"/>
              <a:cs typeface="+mn-cs"/>
            </a:rPr>
            <a:t>–2025) </a:t>
          </a:r>
          <a:r>
            <a:rPr lang="sv-SE" sz="900" b="0" baseline="0">
              <a:solidFill>
                <a:schemeClr val="tx1"/>
              </a:solidFill>
              <a:effectLst/>
              <a:latin typeface="+mn-lt"/>
              <a:ea typeface="+mn-ea"/>
              <a:cs typeface="+mn-cs"/>
            </a:rPr>
            <a:t>eller treårsperiod (2023</a:t>
          </a:r>
          <a:r>
            <a:rPr lang="sv-SE" sz="900">
              <a:solidFill>
                <a:schemeClr val="tx1"/>
              </a:solidFill>
              <a:effectLst/>
              <a:latin typeface="+mn-lt"/>
              <a:ea typeface="+mn-ea"/>
              <a:cs typeface="+mn-cs"/>
            </a:rPr>
            <a:t>–2025) </a:t>
          </a:r>
          <a:r>
            <a:rPr lang="sv-SE" sz="900" b="0" baseline="0">
              <a:solidFill>
                <a:schemeClr val="tx1"/>
              </a:solidFill>
              <a:effectLst/>
              <a:latin typeface="+mn-lt"/>
              <a:ea typeface="+mn-ea"/>
              <a:cs typeface="+mn-cs"/>
            </a:rPr>
            <a:t>fått en akutåtgärd utförd. Samtidigt har de under en treårsperiod (2023</a:t>
          </a:r>
          <a:r>
            <a:rPr lang="sv-SE" sz="900">
              <a:solidFill>
                <a:schemeClr val="tx1"/>
              </a:solidFill>
              <a:effectLst/>
              <a:latin typeface="+mn-lt"/>
              <a:ea typeface="+mn-ea"/>
              <a:cs typeface="+mn-cs"/>
            </a:rPr>
            <a:t>–2025)</a:t>
          </a:r>
          <a:r>
            <a:rPr lang="sv-SE" sz="900" baseline="0">
              <a:solidFill>
                <a:schemeClr val="tx1"/>
              </a:solidFill>
              <a:effectLst/>
              <a:latin typeface="+mn-lt"/>
              <a:ea typeface="+mn-ea"/>
              <a:cs typeface="+mn-cs"/>
            </a:rPr>
            <a:t> inte genomgått någon basundersökningsåtgärd eller behandling som kräver planering och flera besök. På så sätt har en patientgrupp tagits fram som förefaller att enbart besöka tandvården vid besvär som behöver åtgärdas omgående och som dessutom inte genomgår några andra åtgärder. </a:t>
          </a:r>
          <a:endParaRPr lang="sv-SE" sz="900">
            <a:solidFill>
              <a:schemeClr val="tx1"/>
            </a:solidFill>
            <a:effectLst/>
          </a:endParaRPr>
        </a:p>
        <a:p>
          <a:endParaRPr lang="sv-SE" sz="900" b="0" baseline="0">
            <a:solidFill>
              <a:schemeClr val="tx1"/>
            </a:solidFill>
            <a:effectLst/>
            <a:latin typeface="+mn-lt"/>
            <a:ea typeface="+mn-ea"/>
            <a:cs typeface="+mn-cs"/>
          </a:endParaRPr>
        </a:p>
        <a:p>
          <a:r>
            <a:rPr lang="sv-SE" sz="900" b="0" baseline="0">
              <a:solidFill>
                <a:schemeClr val="tx1"/>
              </a:solidFill>
              <a:effectLst/>
              <a:latin typeface="+mn-lt"/>
              <a:ea typeface="+mn-ea"/>
              <a:cs typeface="+mn-cs"/>
            </a:rPr>
            <a:t>För att se vilka åtgärder som har inkluderats och vilka som har exkluderats se fliken Kodlista.</a:t>
          </a:r>
          <a:endParaRPr lang="sv-SE" sz="900">
            <a:solidFill>
              <a:schemeClr val="tx1"/>
            </a:solidFill>
            <a:effectLst/>
          </a:endParaRPr>
        </a:p>
        <a:p>
          <a:endParaRPr lang="sv-SE" sz="900" b="0">
            <a:solidFill>
              <a:schemeClr val="tx1"/>
            </a:solidFill>
            <a:effectLst/>
            <a:latin typeface="+mn-lt"/>
            <a:ea typeface="+mn-ea"/>
            <a:cs typeface="+mn-cs"/>
          </a:endParaRPr>
        </a:p>
        <a:p>
          <a:r>
            <a:rPr lang="sv-SE" sz="900" b="0">
              <a:solidFill>
                <a:schemeClr val="tx1"/>
              </a:solidFill>
              <a:effectLst/>
              <a:latin typeface="+mn-lt"/>
              <a:ea typeface="+mn-ea"/>
              <a:cs typeface="+mn-cs"/>
            </a:rPr>
            <a:t>Personer som har avlidit under 2023 och 2024 har exkluderats i den här statistiken.</a:t>
          </a:r>
          <a:r>
            <a:rPr lang="sv-SE" sz="900" b="0" baseline="0">
              <a:solidFill>
                <a:schemeClr val="tx1"/>
              </a:solidFill>
              <a:effectLst/>
              <a:latin typeface="+mn-lt"/>
              <a:ea typeface="+mn-ea"/>
              <a:cs typeface="+mn-cs"/>
            </a:rPr>
            <a:t> </a:t>
          </a:r>
          <a:r>
            <a:rPr lang="sv-SE" sz="900" b="0">
              <a:solidFill>
                <a:schemeClr val="tx1"/>
              </a:solidFill>
              <a:effectLst/>
              <a:latin typeface="+mn-lt"/>
              <a:ea typeface="+mn-ea"/>
              <a:cs typeface="+mn-cs"/>
            </a:rPr>
            <a:t>Vid beräkning av andel av befolkningen har medelbefolkningen 2025 använts.</a:t>
          </a:r>
          <a:endParaRPr lang="sv-SE">
            <a:solidFill>
              <a:schemeClr val="tx1"/>
            </a:solidFill>
            <a:effectLst/>
          </a:endParaRP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13</xdr:col>
      <xdr:colOff>22452</xdr:colOff>
      <xdr:row>1</xdr:row>
      <xdr:rowOff>7483</xdr:rowOff>
    </xdr:from>
    <xdr:to>
      <xdr:col>18</xdr:col>
      <xdr:colOff>190500</xdr:colOff>
      <xdr:row>3</xdr:row>
      <xdr:rowOff>454</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6AC92584-39F4-4517-B1A5-22DF3562DC41}"/>
            </a:ext>
          </a:extLst>
        </xdr:cNvPr>
        <xdr:cNvSpPr/>
      </xdr:nvSpPr>
      <xdr:spPr>
        <a:xfrm>
          <a:off x="10109427" y="178933"/>
          <a:ext cx="2835048" cy="431121"/>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twoCellAnchor>
    <xdr:from>
      <xdr:col>13</xdr:col>
      <xdr:colOff>2042</xdr:colOff>
      <xdr:row>4</xdr:row>
      <xdr:rowOff>1362</xdr:rowOff>
    </xdr:from>
    <xdr:to>
      <xdr:col>18</xdr:col>
      <xdr:colOff>532946</xdr:colOff>
      <xdr:row>27</xdr:row>
      <xdr:rowOff>44452</xdr:rowOff>
    </xdr:to>
    <xdr:sp macro="" textlink="">
      <xdr:nvSpPr>
        <xdr:cNvPr id="3" name="Rektangel 2" descr="En form med information. Detta istället för en textruta.">
          <a:extLst>
            <a:ext uri="{FF2B5EF4-FFF2-40B4-BE49-F238E27FC236}">
              <a16:creationId xmlns:a16="http://schemas.microsoft.com/office/drawing/2014/main" id="{334DDA03-7046-42AB-8D7F-1D70766886D6}"/>
            </a:ext>
          </a:extLst>
        </xdr:cNvPr>
        <xdr:cNvSpPr/>
      </xdr:nvSpPr>
      <xdr:spPr>
        <a:xfrm>
          <a:off x="10089017" y="1001487"/>
          <a:ext cx="3197904" cy="3986440"/>
        </a:xfrm>
        <a:prstGeom prst="rect">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r>
            <a:rPr lang="sv-SE" sz="900" b="1">
              <a:solidFill>
                <a:schemeClr val="tx1"/>
              </a:solidFill>
              <a:effectLst/>
              <a:latin typeface="+mn-lt"/>
              <a:ea typeface="+mn-ea"/>
              <a:cs typeface="+mn-cs"/>
            </a:rPr>
            <a:t>Akutbesök</a:t>
          </a:r>
          <a:endParaRPr lang="sv-SE" sz="900">
            <a:solidFill>
              <a:schemeClr val="tx1"/>
            </a:solidFill>
            <a:effectLst/>
          </a:endParaRPr>
        </a:p>
        <a:p>
          <a:r>
            <a:rPr lang="sv-SE" sz="900" b="0" baseline="0">
              <a:solidFill>
                <a:schemeClr val="tx1"/>
              </a:solidFill>
              <a:effectLst/>
              <a:latin typeface="+mn-lt"/>
              <a:ea typeface="+mn-ea"/>
              <a:cs typeface="+mn-cs"/>
            </a:rPr>
            <a:t>I den här statistikredovisningen har personer som endast gör akutbesök hos tandvården definierats som de individer som under en ettårs- (2025), tvåårs- (2024</a:t>
          </a:r>
          <a:r>
            <a:rPr lang="sv-SE" sz="900">
              <a:solidFill>
                <a:schemeClr val="tx1"/>
              </a:solidFill>
              <a:effectLst/>
              <a:latin typeface="+mn-lt"/>
              <a:ea typeface="+mn-ea"/>
              <a:cs typeface="+mn-cs"/>
            </a:rPr>
            <a:t>–2025) </a:t>
          </a:r>
          <a:r>
            <a:rPr lang="sv-SE" sz="900" b="0" baseline="0">
              <a:solidFill>
                <a:schemeClr val="tx1"/>
              </a:solidFill>
              <a:effectLst/>
              <a:latin typeface="+mn-lt"/>
              <a:ea typeface="+mn-ea"/>
              <a:cs typeface="+mn-cs"/>
            </a:rPr>
            <a:t>eller treårsperiod (2023</a:t>
          </a:r>
          <a:r>
            <a:rPr lang="sv-SE" sz="900">
              <a:solidFill>
                <a:schemeClr val="tx1"/>
              </a:solidFill>
              <a:effectLst/>
              <a:latin typeface="+mn-lt"/>
              <a:ea typeface="+mn-ea"/>
              <a:cs typeface="+mn-cs"/>
            </a:rPr>
            <a:t>–2025) </a:t>
          </a:r>
          <a:r>
            <a:rPr lang="sv-SE" sz="900" b="0" baseline="0">
              <a:solidFill>
                <a:schemeClr val="tx1"/>
              </a:solidFill>
              <a:effectLst/>
              <a:latin typeface="+mn-lt"/>
              <a:ea typeface="+mn-ea"/>
              <a:cs typeface="+mn-cs"/>
            </a:rPr>
            <a:t>fått en akutåtgärd utförd. Samtidigt har de under en treårsperiod (2023</a:t>
          </a:r>
          <a:r>
            <a:rPr lang="sv-SE" sz="900">
              <a:solidFill>
                <a:schemeClr val="tx1"/>
              </a:solidFill>
              <a:effectLst/>
              <a:latin typeface="+mn-lt"/>
              <a:ea typeface="+mn-ea"/>
              <a:cs typeface="+mn-cs"/>
            </a:rPr>
            <a:t>–2025)</a:t>
          </a:r>
          <a:r>
            <a:rPr lang="sv-SE" sz="900" baseline="0">
              <a:solidFill>
                <a:schemeClr val="tx1"/>
              </a:solidFill>
              <a:effectLst/>
              <a:latin typeface="+mn-lt"/>
              <a:ea typeface="+mn-ea"/>
              <a:cs typeface="+mn-cs"/>
            </a:rPr>
            <a:t> inte genomgått någon basundersökningsåtgärd eller behandling som kräver planering och flera besök. </a:t>
          </a:r>
        </a:p>
        <a:p>
          <a:endParaRPr lang="sv-SE" sz="900" baseline="0">
            <a:solidFill>
              <a:schemeClr val="tx1"/>
            </a:solidFill>
            <a:effectLst/>
            <a:latin typeface="+mn-lt"/>
            <a:ea typeface="+mn-ea"/>
            <a:cs typeface="+mn-cs"/>
          </a:endParaRPr>
        </a:p>
        <a:p>
          <a:r>
            <a:rPr lang="sv-SE" sz="900" baseline="0">
              <a:solidFill>
                <a:schemeClr val="tx1"/>
              </a:solidFill>
              <a:effectLst/>
              <a:latin typeface="+mn-lt"/>
              <a:ea typeface="+mn-ea"/>
              <a:cs typeface="+mn-cs"/>
            </a:rPr>
            <a:t>På så sätt har en patientgrupp tagits fram som förefaller att enbart besöka tandvården vid besvär som behöver åtgärdas omgående och som dessutom inte genomgår några andra åtgärder. </a:t>
          </a:r>
        </a:p>
        <a:p>
          <a:endParaRPr lang="sv-SE" sz="900">
            <a:solidFill>
              <a:schemeClr val="tx1"/>
            </a:solidFill>
            <a:effectLst/>
          </a:endParaRPr>
        </a:p>
        <a:p>
          <a:r>
            <a:rPr lang="sv-SE" sz="900" b="0" baseline="0">
              <a:solidFill>
                <a:schemeClr val="tx1"/>
              </a:solidFill>
              <a:effectLst/>
              <a:latin typeface="+mn-lt"/>
              <a:ea typeface="+mn-ea"/>
              <a:cs typeface="+mn-cs"/>
            </a:rPr>
            <a:t>För att se vilka åtgärder som har inkluderats och vilka som har exkluderats se fliken Kodlista.</a:t>
          </a:r>
        </a:p>
        <a:p>
          <a:endParaRPr lang="sv-SE" sz="900">
            <a:solidFill>
              <a:schemeClr val="tx1"/>
            </a:solidFill>
            <a:effectLst/>
          </a:endParaRPr>
        </a:p>
        <a:p>
          <a:r>
            <a:rPr lang="sv-SE" sz="900" b="0">
              <a:solidFill>
                <a:schemeClr val="tx1"/>
              </a:solidFill>
              <a:effectLst/>
              <a:latin typeface="+mn-lt"/>
              <a:ea typeface="+mn-ea"/>
              <a:cs typeface="+mn-cs"/>
            </a:rPr>
            <a:t>Personer som har avlidit under 2023 och 2024 har exkluderats i den här statistiken.</a:t>
          </a:r>
        </a:p>
        <a:p>
          <a:endParaRPr lang="sv-SE" sz="900">
            <a:solidFill>
              <a:schemeClr val="tx1"/>
            </a:solidFill>
            <a:effectLst/>
          </a:endParaRPr>
        </a:p>
        <a:p>
          <a:r>
            <a:rPr lang="sv-SE" sz="900" b="0">
              <a:solidFill>
                <a:schemeClr val="tx1"/>
              </a:solidFill>
              <a:effectLst/>
              <a:latin typeface="+mn-lt"/>
              <a:ea typeface="+mn-ea"/>
              <a:cs typeface="+mn-cs"/>
            </a:rPr>
            <a:t>Vid beräkning av andel av befolkningen har medelbefolkningen 2025 använts.</a:t>
          </a:r>
          <a:endParaRPr lang="sv-SE" sz="900">
            <a:solidFill>
              <a:schemeClr val="tx1"/>
            </a:solidFill>
            <a:effectLst/>
          </a:endParaRPr>
        </a:p>
      </xdr:txBody>
    </xdr:sp>
    <xdr:clientData/>
  </xdr:twoCellAnchor>
  <xdr:twoCellAnchor>
    <xdr:from>
      <xdr:col>0</xdr:col>
      <xdr:colOff>0</xdr:colOff>
      <xdr:row>53</xdr:row>
      <xdr:rowOff>19050</xdr:rowOff>
    </xdr:from>
    <xdr:to>
      <xdr:col>4</xdr:col>
      <xdr:colOff>158295</xdr:colOff>
      <xdr:row>79</xdr:row>
      <xdr:rowOff>37193</xdr:rowOff>
    </xdr:to>
    <xdr:graphicFrame macro="">
      <xdr:nvGraphicFramePr>
        <xdr:cNvPr id="4" name="Excel Word-Liggande staplat stapeldiagram">
          <a:extLst>
            <a:ext uri="{FF2B5EF4-FFF2-40B4-BE49-F238E27FC236}">
              <a16:creationId xmlns:a16="http://schemas.microsoft.com/office/drawing/2014/main" id="{CE903C77-9E69-48D7-8C9C-229240BA033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199570</xdr:colOff>
      <xdr:row>53</xdr:row>
      <xdr:rowOff>0</xdr:rowOff>
    </xdr:from>
    <xdr:to>
      <xdr:col>7</xdr:col>
      <xdr:colOff>920294</xdr:colOff>
      <xdr:row>79</xdr:row>
      <xdr:rowOff>18143</xdr:rowOff>
    </xdr:to>
    <xdr:graphicFrame macro="">
      <xdr:nvGraphicFramePr>
        <xdr:cNvPr id="5" name="Excel Word-Liggande staplat stapeldiagram">
          <a:extLst>
            <a:ext uri="{FF2B5EF4-FFF2-40B4-BE49-F238E27FC236}">
              <a16:creationId xmlns:a16="http://schemas.microsoft.com/office/drawing/2014/main" id="{484EB5B4-6DAC-48EE-8F0D-BEC48B16D84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9072</xdr:colOff>
      <xdr:row>52</xdr:row>
      <xdr:rowOff>172356</xdr:rowOff>
    </xdr:from>
    <xdr:to>
      <xdr:col>13</xdr:col>
      <xdr:colOff>230867</xdr:colOff>
      <xdr:row>79</xdr:row>
      <xdr:rowOff>18142</xdr:rowOff>
    </xdr:to>
    <xdr:graphicFrame macro="">
      <xdr:nvGraphicFramePr>
        <xdr:cNvPr id="6" name="Excel Word-Liggande staplat stapeldiagram">
          <a:extLst>
            <a:ext uri="{FF2B5EF4-FFF2-40B4-BE49-F238E27FC236}">
              <a16:creationId xmlns:a16="http://schemas.microsoft.com/office/drawing/2014/main" id="{47B30DF7-181D-417F-8681-93FE8C2FA01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18</xdr:col>
      <xdr:colOff>10935</xdr:colOff>
      <xdr:row>0</xdr:row>
      <xdr:rowOff>166159</xdr:rowOff>
    </xdr:from>
    <xdr:to>
      <xdr:col>22</xdr:col>
      <xdr:colOff>327378</xdr:colOff>
      <xdr:row>2</xdr:row>
      <xdr:rowOff>201084</xdr:rowOff>
    </xdr:to>
    <xdr:sp macro="" textlink="">
      <xdr:nvSpPr>
        <xdr:cNvPr id="3" name="Rektangel med rundade hörn 1">
          <a:hlinkClick xmlns:r="http://schemas.openxmlformats.org/officeDocument/2006/relationships" r:id="rId1"/>
          <a:extLst>
            <a:ext uri="{FF2B5EF4-FFF2-40B4-BE49-F238E27FC236}">
              <a16:creationId xmlns:a16="http://schemas.microsoft.com/office/drawing/2014/main" id="{903CAF27-E5A2-4CA6-873B-C24DE6F028D6}"/>
            </a:ext>
          </a:extLst>
        </xdr:cNvPr>
        <xdr:cNvSpPr/>
      </xdr:nvSpPr>
      <xdr:spPr>
        <a:xfrm>
          <a:off x="12850635" y="166159"/>
          <a:ext cx="2450043" cy="425450"/>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twoCellAnchor>
    <xdr:from>
      <xdr:col>18</xdr:col>
      <xdr:colOff>9525</xdr:colOff>
      <xdr:row>4</xdr:row>
      <xdr:rowOff>6701</xdr:rowOff>
    </xdr:from>
    <xdr:to>
      <xdr:col>23</xdr:col>
      <xdr:colOff>207080</xdr:colOff>
      <xdr:row>25</xdr:row>
      <xdr:rowOff>47624</xdr:rowOff>
    </xdr:to>
    <xdr:sp macro="" textlink="">
      <xdr:nvSpPr>
        <xdr:cNvPr id="5" name="Rektangel 4" descr="En form med information. Detta istället för en textruta.">
          <a:extLst>
            <a:ext uri="{FF2B5EF4-FFF2-40B4-BE49-F238E27FC236}">
              <a16:creationId xmlns:a16="http://schemas.microsoft.com/office/drawing/2014/main" id="{867CC38F-73CF-4AE5-9EE9-C632732493FE}"/>
            </a:ext>
          </a:extLst>
        </xdr:cNvPr>
        <xdr:cNvSpPr/>
      </xdr:nvSpPr>
      <xdr:spPr>
        <a:xfrm>
          <a:off x="14287500" y="1006826"/>
          <a:ext cx="3150305" cy="3641373"/>
        </a:xfrm>
        <a:prstGeom prst="rect">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r>
            <a:rPr lang="sv-SE" sz="900" b="1">
              <a:solidFill>
                <a:schemeClr val="tx1"/>
              </a:solidFill>
              <a:effectLst/>
              <a:latin typeface="+mn-lt"/>
              <a:ea typeface="+mn-ea"/>
              <a:cs typeface="+mn-cs"/>
            </a:rPr>
            <a:t>Akutbesök</a:t>
          </a:r>
          <a:endParaRPr lang="sv-SE" sz="900">
            <a:solidFill>
              <a:schemeClr val="tx1"/>
            </a:solidFill>
            <a:effectLst/>
          </a:endParaRPr>
        </a:p>
        <a:p>
          <a:r>
            <a:rPr lang="sv-SE" sz="900" b="0" baseline="0">
              <a:solidFill>
                <a:schemeClr val="tx1"/>
              </a:solidFill>
              <a:effectLst/>
              <a:latin typeface="+mn-lt"/>
              <a:ea typeface="+mn-ea"/>
              <a:cs typeface="+mn-cs"/>
            </a:rPr>
            <a:t>I den här statistikredovisningen har personer som endast gör akutbesök hos tandvården definierats som de individer som under en ettårs- (2025), tvåårs- (2024</a:t>
          </a:r>
          <a:r>
            <a:rPr lang="sv-SE" sz="900">
              <a:solidFill>
                <a:schemeClr val="tx1"/>
              </a:solidFill>
              <a:effectLst/>
              <a:latin typeface="+mn-lt"/>
              <a:ea typeface="+mn-ea"/>
              <a:cs typeface="+mn-cs"/>
            </a:rPr>
            <a:t>–2025) </a:t>
          </a:r>
          <a:r>
            <a:rPr lang="sv-SE" sz="900" b="0" baseline="0">
              <a:solidFill>
                <a:schemeClr val="tx1"/>
              </a:solidFill>
              <a:effectLst/>
              <a:latin typeface="+mn-lt"/>
              <a:ea typeface="+mn-ea"/>
              <a:cs typeface="+mn-cs"/>
            </a:rPr>
            <a:t>eller treårsperiod (2023</a:t>
          </a:r>
          <a:r>
            <a:rPr lang="sv-SE" sz="900">
              <a:solidFill>
                <a:schemeClr val="tx1"/>
              </a:solidFill>
              <a:effectLst/>
              <a:latin typeface="+mn-lt"/>
              <a:ea typeface="+mn-ea"/>
              <a:cs typeface="+mn-cs"/>
            </a:rPr>
            <a:t>–2025) </a:t>
          </a:r>
          <a:r>
            <a:rPr lang="sv-SE" sz="900" b="0" baseline="0">
              <a:solidFill>
                <a:schemeClr val="tx1"/>
              </a:solidFill>
              <a:effectLst/>
              <a:latin typeface="+mn-lt"/>
              <a:ea typeface="+mn-ea"/>
              <a:cs typeface="+mn-cs"/>
            </a:rPr>
            <a:t>fått en akutåtgärd utförd. Samtidigt har de under en treårsperiod (2023</a:t>
          </a:r>
          <a:r>
            <a:rPr lang="sv-SE" sz="900">
              <a:solidFill>
                <a:schemeClr val="tx1"/>
              </a:solidFill>
              <a:effectLst/>
              <a:latin typeface="+mn-lt"/>
              <a:ea typeface="+mn-ea"/>
              <a:cs typeface="+mn-cs"/>
            </a:rPr>
            <a:t>–2025)</a:t>
          </a:r>
          <a:r>
            <a:rPr lang="sv-SE" sz="900" baseline="0">
              <a:solidFill>
                <a:schemeClr val="tx1"/>
              </a:solidFill>
              <a:effectLst/>
              <a:latin typeface="+mn-lt"/>
              <a:ea typeface="+mn-ea"/>
              <a:cs typeface="+mn-cs"/>
            </a:rPr>
            <a:t> inte genomgått någon basundersökningsåtgärd eller behandling som kräver planering och flera besök. </a:t>
          </a:r>
        </a:p>
        <a:p>
          <a:endParaRPr lang="sv-SE" sz="900" baseline="0">
            <a:solidFill>
              <a:schemeClr val="tx1"/>
            </a:solidFill>
            <a:effectLst/>
            <a:latin typeface="+mn-lt"/>
            <a:ea typeface="+mn-ea"/>
            <a:cs typeface="+mn-cs"/>
          </a:endParaRPr>
        </a:p>
        <a:p>
          <a:r>
            <a:rPr lang="sv-SE" sz="900" baseline="0">
              <a:solidFill>
                <a:schemeClr val="tx1"/>
              </a:solidFill>
              <a:effectLst/>
              <a:latin typeface="+mn-lt"/>
              <a:ea typeface="+mn-ea"/>
              <a:cs typeface="+mn-cs"/>
            </a:rPr>
            <a:t>På så sätt har en patientgrupp tagits fram som förefaller att enbart besöka tandvården vid besvär som behöver åtgärdas omgående och som dessutom inte genomgår några andra åtgärder. </a:t>
          </a:r>
        </a:p>
        <a:p>
          <a:endParaRPr lang="sv-SE" sz="900">
            <a:solidFill>
              <a:schemeClr val="tx1"/>
            </a:solidFill>
            <a:effectLst/>
          </a:endParaRPr>
        </a:p>
        <a:p>
          <a:r>
            <a:rPr lang="sv-SE" sz="900" b="0" baseline="0">
              <a:solidFill>
                <a:schemeClr val="tx1"/>
              </a:solidFill>
              <a:effectLst/>
              <a:latin typeface="+mn-lt"/>
              <a:ea typeface="+mn-ea"/>
              <a:cs typeface="+mn-cs"/>
            </a:rPr>
            <a:t>För att se vilka åtgärder som har inkluderats och vilka som har exkluderats se fliken Kodlista.</a:t>
          </a:r>
        </a:p>
        <a:p>
          <a:endParaRPr lang="sv-SE" sz="900">
            <a:solidFill>
              <a:schemeClr val="tx1"/>
            </a:solidFill>
            <a:effectLst/>
          </a:endParaRPr>
        </a:p>
        <a:p>
          <a:r>
            <a:rPr lang="sv-SE" sz="900" b="0">
              <a:solidFill>
                <a:schemeClr val="tx1"/>
              </a:solidFill>
              <a:effectLst/>
              <a:latin typeface="+mn-lt"/>
              <a:ea typeface="+mn-ea"/>
              <a:cs typeface="+mn-cs"/>
            </a:rPr>
            <a:t>Personer som har avlidit under 2023 och 2024 har exkluderats i den här statistiken.</a:t>
          </a:r>
        </a:p>
        <a:p>
          <a:endParaRPr lang="sv-SE" sz="900">
            <a:solidFill>
              <a:schemeClr val="tx1"/>
            </a:solidFill>
            <a:effectLst/>
          </a:endParaRPr>
        </a:p>
        <a:p>
          <a:r>
            <a:rPr lang="sv-SE" sz="900" b="0">
              <a:solidFill>
                <a:schemeClr val="tx1"/>
              </a:solidFill>
              <a:effectLst/>
              <a:latin typeface="+mn-lt"/>
              <a:ea typeface="+mn-ea"/>
              <a:cs typeface="+mn-cs"/>
            </a:rPr>
            <a:t>Vid beräkning av andel av befolkningen har medelbefolkningen 2025 använts.</a:t>
          </a:r>
          <a:endParaRPr lang="sv-SE" sz="900">
            <a:solidFill>
              <a:schemeClr val="tx1"/>
            </a:solidFill>
            <a:effectLst/>
          </a:endParaRPr>
        </a:p>
      </xdr:txBody>
    </xdr:sp>
    <xdr:clientData/>
  </xdr:twoCellAnchor>
  <xdr:twoCellAnchor>
    <xdr:from>
      <xdr:col>0</xdr:col>
      <xdr:colOff>10937</xdr:colOff>
      <xdr:row>9</xdr:row>
      <xdr:rowOff>11292</xdr:rowOff>
    </xdr:from>
    <xdr:to>
      <xdr:col>3</xdr:col>
      <xdr:colOff>864659</xdr:colOff>
      <xdr:row>22</xdr:row>
      <xdr:rowOff>159104</xdr:rowOff>
    </xdr:to>
    <xdr:graphicFrame macro="">
      <xdr:nvGraphicFramePr>
        <xdr:cNvPr id="7" name="Excel Word-Stapeldiagram">
          <a:extLst>
            <a:ext uri="{FF2B5EF4-FFF2-40B4-BE49-F238E27FC236}">
              <a16:creationId xmlns:a16="http://schemas.microsoft.com/office/drawing/2014/main" id="{63BD79B5-BA35-4127-BC70-D7B785D7E4F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11</xdr:col>
      <xdr:colOff>11640</xdr:colOff>
      <xdr:row>1</xdr:row>
      <xdr:rowOff>8820</xdr:rowOff>
    </xdr:from>
    <xdr:to>
      <xdr:col>16</xdr:col>
      <xdr:colOff>19050</xdr:colOff>
      <xdr:row>3</xdr:row>
      <xdr:rowOff>9525</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A0514D0E-144C-4E9F-AFF8-69D4BC7B5A61}"/>
            </a:ext>
          </a:extLst>
        </xdr:cNvPr>
        <xdr:cNvSpPr/>
      </xdr:nvSpPr>
      <xdr:spPr>
        <a:xfrm>
          <a:off x="9374715" y="180270"/>
          <a:ext cx="2674410" cy="43885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twoCellAnchor>
    <xdr:from>
      <xdr:col>11</xdr:col>
      <xdr:colOff>2723</xdr:colOff>
      <xdr:row>3</xdr:row>
      <xdr:rowOff>188686</xdr:rowOff>
    </xdr:from>
    <xdr:to>
      <xdr:col>18</xdr:col>
      <xdr:colOff>313872</xdr:colOff>
      <xdr:row>22</xdr:row>
      <xdr:rowOff>103869</xdr:rowOff>
    </xdr:to>
    <xdr:sp macro="" textlink="">
      <xdr:nvSpPr>
        <xdr:cNvPr id="3" name="Rektangel 2" descr="En form med information. Detta istället för en textruta.">
          <a:extLst>
            <a:ext uri="{FF2B5EF4-FFF2-40B4-BE49-F238E27FC236}">
              <a16:creationId xmlns:a16="http://schemas.microsoft.com/office/drawing/2014/main" id="{67C23720-1C7E-4961-BCAB-B62DCEFB55A1}"/>
            </a:ext>
          </a:extLst>
        </xdr:cNvPr>
        <xdr:cNvSpPr/>
      </xdr:nvSpPr>
      <xdr:spPr>
        <a:xfrm>
          <a:off x="9365798" y="798286"/>
          <a:ext cx="4044949" cy="3067958"/>
        </a:xfrm>
        <a:prstGeom prst="rect">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r>
            <a:rPr lang="sv-SE" sz="900" b="1">
              <a:solidFill>
                <a:schemeClr val="tx1"/>
              </a:solidFill>
              <a:effectLst/>
              <a:latin typeface="+mn-lt"/>
              <a:ea typeface="+mn-ea"/>
              <a:cs typeface="+mn-cs"/>
            </a:rPr>
            <a:t>Akutbesök</a:t>
          </a:r>
          <a:endParaRPr lang="sv-SE" sz="900">
            <a:solidFill>
              <a:schemeClr val="tx1"/>
            </a:solidFill>
            <a:effectLst/>
          </a:endParaRPr>
        </a:p>
        <a:p>
          <a:r>
            <a:rPr lang="sv-SE" sz="900" b="0" baseline="0">
              <a:solidFill>
                <a:schemeClr val="tx1"/>
              </a:solidFill>
              <a:effectLst/>
              <a:latin typeface="+mn-lt"/>
              <a:ea typeface="+mn-ea"/>
              <a:cs typeface="+mn-cs"/>
            </a:rPr>
            <a:t>I den här statistikredovisningen har personer som endast gör akutbesök hos tandvården definierats som de individer som under en ettårs- (2025), tvåårs- (2024</a:t>
          </a:r>
          <a:r>
            <a:rPr lang="sv-SE" sz="900">
              <a:solidFill>
                <a:schemeClr val="tx1"/>
              </a:solidFill>
              <a:effectLst/>
              <a:latin typeface="+mn-lt"/>
              <a:ea typeface="+mn-ea"/>
              <a:cs typeface="+mn-cs"/>
            </a:rPr>
            <a:t>–2025) </a:t>
          </a:r>
          <a:r>
            <a:rPr lang="sv-SE" sz="900" b="0" baseline="0">
              <a:solidFill>
                <a:schemeClr val="tx1"/>
              </a:solidFill>
              <a:effectLst/>
              <a:latin typeface="+mn-lt"/>
              <a:ea typeface="+mn-ea"/>
              <a:cs typeface="+mn-cs"/>
            </a:rPr>
            <a:t>eller treårsperiod (2023</a:t>
          </a:r>
          <a:r>
            <a:rPr lang="sv-SE" sz="900">
              <a:solidFill>
                <a:schemeClr val="tx1"/>
              </a:solidFill>
              <a:effectLst/>
              <a:latin typeface="+mn-lt"/>
              <a:ea typeface="+mn-ea"/>
              <a:cs typeface="+mn-cs"/>
            </a:rPr>
            <a:t>–2025) </a:t>
          </a:r>
          <a:r>
            <a:rPr lang="sv-SE" sz="900" b="0" baseline="0">
              <a:solidFill>
                <a:schemeClr val="tx1"/>
              </a:solidFill>
              <a:effectLst/>
              <a:latin typeface="+mn-lt"/>
              <a:ea typeface="+mn-ea"/>
              <a:cs typeface="+mn-cs"/>
            </a:rPr>
            <a:t>fått en akutåtgärd utförd. Samtidigt har de under en treårsperiod (2023</a:t>
          </a:r>
          <a:r>
            <a:rPr lang="sv-SE" sz="900">
              <a:solidFill>
                <a:schemeClr val="tx1"/>
              </a:solidFill>
              <a:effectLst/>
              <a:latin typeface="+mn-lt"/>
              <a:ea typeface="+mn-ea"/>
              <a:cs typeface="+mn-cs"/>
            </a:rPr>
            <a:t>–2025)</a:t>
          </a:r>
          <a:r>
            <a:rPr lang="sv-SE" sz="900" baseline="0">
              <a:solidFill>
                <a:schemeClr val="tx1"/>
              </a:solidFill>
              <a:effectLst/>
              <a:latin typeface="+mn-lt"/>
              <a:ea typeface="+mn-ea"/>
              <a:cs typeface="+mn-cs"/>
            </a:rPr>
            <a:t> inte genomgått någon basundersökningsåtgärd eller behandling som kräver planering och flera besök. </a:t>
          </a:r>
        </a:p>
        <a:p>
          <a:endParaRPr lang="sv-SE" sz="900" baseline="0">
            <a:solidFill>
              <a:schemeClr val="tx1"/>
            </a:solidFill>
            <a:effectLst/>
            <a:latin typeface="+mn-lt"/>
            <a:ea typeface="+mn-ea"/>
            <a:cs typeface="+mn-cs"/>
          </a:endParaRPr>
        </a:p>
        <a:p>
          <a:r>
            <a:rPr lang="sv-SE" sz="900" baseline="0">
              <a:solidFill>
                <a:schemeClr val="tx1"/>
              </a:solidFill>
              <a:effectLst/>
              <a:latin typeface="+mn-lt"/>
              <a:ea typeface="+mn-ea"/>
              <a:cs typeface="+mn-cs"/>
            </a:rPr>
            <a:t>På så sätt har en patientgrupp tagits fram som förefaller att enbart besöka tandvården vid besvär som behöver åtgärdas omgående och som dessutom inte genomgår några andra åtgärder. </a:t>
          </a:r>
        </a:p>
        <a:p>
          <a:endParaRPr lang="sv-SE" sz="900">
            <a:solidFill>
              <a:schemeClr val="tx1"/>
            </a:solidFill>
            <a:effectLst/>
          </a:endParaRPr>
        </a:p>
        <a:p>
          <a:r>
            <a:rPr lang="sv-SE" sz="900" b="0" baseline="0">
              <a:solidFill>
                <a:schemeClr val="tx1"/>
              </a:solidFill>
              <a:effectLst/>
              <a:latin typeface="+mn-lt"/>
              <a:ea typeface="+mn-ea"/>
              <a:cs typeface="+mn-cs"/>
            </a:rPr>
            <a:t>För att se vilka åtgärder som har inkluderats och vilka som har exkluderats se fliken Kodlista.</a:t>
          </a:r>
        </a:p>
        <a:p>
          <a:endParaRPr lang="sv-SE" sz="900">
            <a:solidFill>
              <a:schemeClr val="tx1"/>
            </a:solidFill>
            <a:effectLst/>
          </a:endParaRPr>
        </a:p>
        <a:p>
          <a:r>
            <a:rPr lang="sv-SE" sz="900" b="0">
              <a:solidFill>
                <a:schemeClr val="tx1"/>
              </a:solidFill>
              <a:effectLst/>
              <a:latin typeface="+mn-lt"/>
              <a:ea typeface="+mn-ea"/>
              <a:cs typeface="+mn-cs"/>
            </a:rPr>
            <a:t>Personer som har avlidit under 2023 och 2024 har exkluderats i den här statistiken.</a:t>
          </a:r>
        </a:p>
        <a:p>
          <a:endParaRPr lang="sv-SE" sz="900">
            <a:solidFill>
              <a:schemeClr val="tx1"/>
            </a:solidFill>
            <a:effectLst/>
          </a:endParaRPr>
        </a:p>
        <a:p>
          <a:r>
            <a:rPr lang="sv-SE" sz="900" b="0">
              <a:solidFill>
                <a:schemeClr val="tx1"/>
              </a:solidFill>
              <a:effectLst/>
              <a:latin typeface="+mn-lt"/>
              <a:ea typeface="+mn-ea"/>
              <a:cs typeface="+mn-cs"/>
            </a:rPr>
            <a:t>Vid beräkning av andel av befolkningen har medelbefolkningen 2025</a:t>
          </a:r>
          <a:r>
            <a:rPr lang="sv-SE" sz="900" b="0" baseline="0">
              <a:solidFill>
                <a:schemeClr val="tx1"/>
              </a:solidFill>
              <a:effectLst/>
              <a:latin typeface="+mn-lt"/>
              <a:ea typeface="+mn-ea"/>
              <a:cs typeface="+mn-cs"/>
            </a:rPr>
            <a:t> </a:t>
          </a:r>
          <a:r>
            <a:rPr lang="sv-SE" sz="900" b="0">
              <a:solidFill>
                <a:schemeClr val="tx1"/>
              </a:solidFill>
              <a:effectLst/>
              <a:latin typeface="+mn-lt"/>
              <a:ea typeface="+mn-ea"/>
              <a:cs typeface="+mn-cs"/>
            </a:rPr>
            <a:t>använts</a:t>
          </a:r>
          <a:r>
            <a:rPr lang="sv-SE" sz="1100" b="0">
              <a:solidFill>
                <a:schemeClr val="tx1"/>
              </a:solidFill>
              <a:effectLst/>
              <a:latin typeface="+mn-lt"/>
              <a:ea typeface="+mn-ea"/>
              <a:cs typeface="+mn-cs"/>
            </a:rPr>
            <a:t>.</a:t>
          </a:r>
          <a:endParaRPr lang="sv-SE">
            <a:solidFill>
              <a:schemeClr val="tx1"/>
            </a:solidFill>
            <a:effectLst/>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41911</xdr:colOff>
      <xdr:row>0</xdr:row>
      <xdr:rowOff>66675</xdr:rowOff>
    </xdr:from>
    <xdr:to>
      <xdr:col>1</xdr:col>
      <xdr:colOff>581518</xdr:colOff>
      <xdr:row>0</xdr:row>
      <xdr:rowOff>525726</xdr:rowOff>
    </xdr:to>
    <xdr:pic>
      <xdr:nvPicPr>
        <xdr:cNvPr id="6" name="Bild 5" descr="Socialstyrelsen">
          <a:extLst>
            <a:ext uri="{FF2B5EF4-FFF2-40B4-BE49-F238E27FC236}">
              <a16:creationId xmlns:a16="http://schemas.microsoft.com/office/drawing/2014/main" id="{3D0F1C12-2BF8-4C10-9567-3F2A4C4459B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41911" y="66675"/>
          <a:ext cx="2337927" cy="459051"/>
        </a:xfrm>
        <a:prstGeom prst="rect">
          <a:avLst/>
        </a:prstGeom>
      </xdr:spPr>
    </xdr:pic>
    <xdr:clientData/>
  </xdr:twoCellAnchor>
  <xdr:twoCellAnchor editAs="oneCell">
    <xdr:from>
      <xdr:col>1</xdr:col>
      <xdr:colOff>1127760</xdr:colOff>
      <xdr:row>0</xdr:row>
      <xdr:rowOff>243840</xdr:rowOff>
    </xdr:from>
    <xdr:to>
      <xdr:col>4</xdr:col>
      <xdr:colOff>3810</xdr:colOff>
      <xdr:row>0</xdr:row>
      <xdr:rowOff>508513</xdr:rowOff>
    </xdr:to>
    <xdr:pic>
      <xdr:nvPicPr>
        <xdr:cNvPr id="8" name="Bildobjekt 7" descr="Sveriges officiella statistik">
          <a:extLst>
            <a:ext uri="{FF2B5EF4-FFF2-40B4-BE49-F238E27FC236}">
              <a16:creationId xmlns:a16="http://schemas.microsoft.com/office/drawing/2014/main" id="{386EB6B6-5C53-4070-8450-25CC9D04C95E}"/>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926080" y="243840"/>
          <a:ext cx="2320290" cy="264673"/>
        </a:xfrm>
        <a:prstGeom prst="rect">
          <a:avLst/>
        </a:prstGeom>
      </xdr:spPr>
    </xdr:pic>
    <xdr:clientData/>
  </xdr:twoCellAnchor>
  <xdr:twoCellAnchor>
    <xdr:from>
      <xdr:col>3</xdr:col>
      <xdr:colOff>56445</xdr:colOff>
      <xdr:row>1</xdr:row>
      <xdr:rowOff>169333</xdr:rowOff>
    </xdr:from>
    <xdr:to>
      <xdr:col>7</xdr:col>
      <xdr:colOff>170462</xdr:colOff>
      <xdr:row>3</xdr:row>
      <xdr:rowOff>162358</xdr:rowOff>
    </xdr:to>
    <xdr:sp macro="" textlink="">
      <xdr:nvSpPr>
        <xdr:cNvPr id="7" name="Rektangel med rundade hörn 1">
          <a:hlinkClick xmlns:r="http://schemas.openxmlformats.org/officeDocument/2006/relationships" r:id="rId4"/>
          <a:extLst>
            <a:ext uri="{FF2B5EF4-FFF2-40B4-BE49-F238E27FC236}">
              <a16:creationId xmlns:a16="http://schemas.microsoft.com/office/drawing/2014/main" id="{F2A3FFAF-C147-4D25-ADDE-33FBB704074E}"/>
            </a:ext>
          </a:extLst>
        </xdr:cNvPr>
        <xdr:cNvSpPr/>
      </xdr:nvSpPr>
      <xdr:spPr>
        <a:xfrm>
          <a:off x="4254501" y="762000"/>
          <a:ext cx="2985628" cy="430469"/>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17</xdr:col>
      <xdr:colOff>4233</xdr:colOff>
      <xdr:row>1</xdr:row>
      <xdr:rowOff>4233</xdr:rowOff>
    </xdr:from>
    <xdr:to>
      <xdr:col>21</xdr:col>
      <xdr:colOff>395817</xdr:colOff>
      <xdr:row>2</xdr:row>
      <xdr:rowOff>209550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5D3FCCDF-D29A-423A-8B07-F65F149E7D1F}"/>
            </a:ext>
          </a:extLst>
        </xdr:cNvPr>
        <xdr:cNvSpPr/>
      </xdr:nvSpPr>
      <xdr:spPr>
        <a:xfrm>
          <a:off x="15358533" y="175683"/>
          <a:ext cx="2525184" cy="424392"/>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17</xdr:col>
      <xdr:colOff>19050</xdr:colOff>
      <xdr:row>1</xdr:row>
      <xdr:rowOff>28575</xdr:rowOff>
    </xdr:from>
    <xdr:to>
      <xdr:col>21</xdr:col>
      <xdr:colOff>330200</xdr:colOff>
      <xdr:row>3</xdr:row>
      <xdr:rowOff>88900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F042D40A-E621-4A6C-9DE6-B554990C7DB6}"/>
            </a:ext>
          </a:extLst>
        </xdr:cNvPr>
        <xdr:cNvSpPr/>
      </xdr:nvSpPr>
      <xdr:spPr>
        <a:xfrm>
          <a:off x="19284950" y="206375"/>
          <a:ext cx="2698750" cy="49212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17</xdr:col>
      <xdr:colOff>23637</xdr:colOff>
      <xdr:row>1</xdr:row>
      <xdr:rowOff>11996</xdr:rowOff>
    </xdr:from>
    <xdr:to>
      <xdr:col>21</xdr:col>
      <xdr:colOff>518583</xdr:colOff>
      <xdr:row>2</xdr:row>
      <xdr:rowOff>211667</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2AC9E1EB-2532-41C7-8B4A-5625B44E6180}"/>
            </a:ext>
          </a:extLst>
        </xdr:cNvPr>
        <xdr:cNvSpPr/>
      </xdr:nvSpPr>
      <xdr:spPr>
        <a:xfrm>
          <a:off x="17718970" y="181329"/>
          <a:ext cx="2611613" cy="421921"/>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17</xdr:col>
      <xdr:colOff>19050</xdr:colOff>
      <xdr:row>1</xdr:row>
      <xdr:rowOff>19050</xdr:rowOff>
    </xdr:from>
    <xdr:to>
      <xdr:col>21</xdr:col>
      <xdr:colOff>285750</xdr:colOff>
      <xdr:row>2</xdr:row>
      <xdr:rowOff>190500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89B41A3-75CB-41E0-99F9-94DE02E917DF}"/>
            </a:ext>
          </a:extLst>
        </xdr:cNvPr>
        <xdr:cNvSpPr/>
      </xdr:nvSpPr>
      <xdr:spPr>
        <a:xfrm>
          <a:off x="19672300" y="188383"/>
          <a:ext cx="2637367" cy="383117"/>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17</xdr:col>
      <xdr:colOff>0</xdr:colOff>
      <xdr:row>1</xdr:row>
      <xdr:rowOff>9525</xdr:rowOff>
    </xdr:from>
    <xdr:to>
      <xdr:col>21</xdr:col>
      <xdr:colOff>317500</xdr:colOff>
      <xdr:row>2</xdr:row>
      <xdr:rowOff>200025</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78E587E0-F24A-480B-9235-974AF150B079}"/>
            </a:ext>
          </a:extLst>
        </xdr:cNvPr>
        <xdr:cNvSpPr/>
      </xdr:nvSpPr>
      <xdr:spPr>
        <a:xfrm>
          <a:off x="17002125" y="180975"/>
          <a:ext cx="2451100" cy="40957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14</xdr:col>
      <xdr:colOff>9523</xdr:colOff>
      <xdr:row>1</xdr:row>
      <xdr:rowOff>9526</xdr:rowOff>
    </xdr:from>
    <xdr:to>
      <xdr:col>18</xdr:col>
      <xdr:colOff>523874</xdr:colOff>
      <xdr:row>2</xdr:row>
      <xdr:rowOff>200025</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ECD71E61-21C4-4E07-B8A8-05BFF15CA0A7}"/>
            </a:ext>
          </a:extLst>
        </xdr:cNvPr>
        <xdr:cNvSpPr/>
      </xdr:nvSpPr>
      <xdr:spPr>
        <a:xfrm>
          <a:off x="7153273" y="180976"/>
          <a:ext cx="2647951" cy="409574"/>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26.xml><?xml version="1.0" encoding="utf-8"?>
<xdr:wsDr xmlns:xdr="http://schemas.openxmlformats.org/drawingml/2006/spreadsheetDrawing" xmlns:a="http://schemas.openxmlformats.org/drawingml/2006/main">
  <xdr:twoCellAnchor>
    <xdr:from>
      <xdr:col>17</xdr:col>
      <xdr:colOff>0</xdr:colOff>
      <xdr:row>1</xdr:row>
      <xdr:rowOff>1</xdr:rowOff>
    </xdr:from>
    <xdr:to>
      <xdr:col>21</xdr:col>
      <xdr:colOff>203200</xdr:colOff>
      <xdr:row>3</xdr:row>
      <xdr:rowOff>63500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95176C15-8723-4B64-ADE6-8CAD1B75328D}"/>
            </a:ext>
          </a:extLst>
        </xdr:cNvPr>
        <xdr:cNvSpPr/>
      </xdr:nvSpPr>
      <xdr:spPr>
        <a:xfrm>
          <a:off x="16814800" y="177801"/>
          <a:ext cx="2590800" cy="495299"/>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27.xml><?xml version="1.0" encoding="utf-8"?>
<xdr:wsDr xmlns:xdr="http://schemas.openxmlformats.org/drawingml/2006/spreadsheetDrawing" xmlns:a="http://schemas.openxmlformats.org/drawingml/2006/main">
  <xdr:twoCellAnchor>
    <xdr:from>
      <xdr:col>20</xdr:col>
      <xdr:colOff>19051</xdr:colOff>
      <xdr:row>1</xdr:row>
      <xdr:rowOff>19051</xdr:rowOff>
    </xdr:from>
    <xdr:to>
      <xdr:col>24</xdr:col>
      <xdr:colOff>433917</xdr:colOff>
      <xdr:row>2</xdr:row>
      <xdr:rowOff>209550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C0B890C6-2B4C-4974-8284-CB65C32FB404}"/>
            </a:ext>
          </a:extLst>
        </xdr:cNvPr>
        <xdr:cNvSpPr/>
      </xdr:nvSpPr>
      <xdr:spPr>
        <a:xfrm>
          <a:off x="25326976" y="190501"/>
          <a:ext cx="2548466" cy="409574"/>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28.xml><?xml version="1.0" encoding="utf-8"?>
<xdr:wsDr xmlns:xdr="http://schemas.openxmlformats.org/drawingml/2006/spreadsheetDrawing" xmlns:a="http://schemas.openxmlformats.org/drawingml/2006/main">
  <xdr:twoCellAnchor>
    <xdr:from>
      <xdr:col>16</xdr:col>
      <xdr:colOff>146050</xdr:colOff>
      <xdr:row>0</xdr:row>
      <xdr:rowOff>73025</xdr:rowOff>
    </xdr:from>
    <xdr:to>
      <xdr:col>20</xdr:col>
      <xdr:colOff>114300</xdr:colOff>
      <xdr:row>2</xdr:row>
      <xdr:rowOff>190500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6EE732DA-5922-4C85-8443-3C4780FA49B9}"/>
            </a:ext>
          </a:extLst>
        </xdr:cNvPr>
        <xdr:cNvSpPr/>
      </xdr:nvSpPr>
      <xdr:spPr>
        <a:xfrm>
          <a:off x="19030950" y="73025"/>
          <a:ext cx="2355850" cy="51117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29.xml><?xml version="1.0" encoding="utf-8"?>
<xdr:wsDr xmlns:xdr="http://schemas.openxmlformats.org/drawingml/2006/spreadsheetDrawing" xmlns:a="http://schemas.openxmlformats.org/drawingml/2006/main">
  <xdr:twoCellAnchor>
    <xdr:from>
      <xdr:col>17</xdr:col>
      <xdr:colOff>15874</xdr:colOff>
      <xdr:row>1</xdr:row>
      <xdr:rowOff>9526</xdr:rowOff>
    </xdr:from>
    <xdr:to>
      <xdr:col>21</xdr:col>
      <xdr:colOff>381000</xdr:colOff>
      <xdr:row>3</xdr:row>
      <xdr:rowOff>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C929D948-2081-4ED7-95B0-36656D060E22}"/>
            </a:ext>
          </a:extLst>
        </xdr:cNvPr>
        <xdr:cNvSpPr/>
      </xdr:nvSpPr>
      <xdr:spPr>
        <a:xfrm>
          <a:off x="20513674" y="180976"/>
          <a:ext cx="2498726" cy="428624"/>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77611</xdr:colOff>
      <xdr:row>1</xdr:row>
      <xdr:rowOff>68440</xdr:rowOff>
    </xdr:from>
    <xdr:to>
      <xdr:col>3</xdr:col>
      <xdr:colOff>367240</xdr:colOff>
      <xdr:row>2</xdr:row>
      <xdr:rowOff>352777</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80437B6B-B541-4AA3-A7C3-751A012D2362}"/>
            </a:ext>
          </a:extLst>
        </xdr:cNvPr>
        <xdr:cNvSpPr/>
      </xdr:nvSpPr>
      <xdr:spPr>
        <a:xfrm>
          <a:off x="6378222" y="308329"/>
          <a:ext cx="2921351" cy="496004"/>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30.xml><?xml version="1.0" encoding="utf-8"?>
<xdr:wsDr xmlns:xdr="http://schemas.openxmlformats.org/drawingml/2006/spreadsheetDrawing" xmlns:a="http://schemas.openxmlformats.org/drawingml/2006/main">
  <xdr:twoCellAnchor>
    <xdr:from>
      <xdr:col>17</xdr:col>
      <xdr:colOff>9526</xdr:colOff>
      <xdr:row>1</xdr:row>
      <xdr:rowOff>9526</xdr:rowOff>
    </xdr:from>
    <xdr:to>
      <xdr:col>22</xdr:col>
      <xdr:colOff>0</xdr:colOff>
      <xdr:row>2</xdr:row>
      <xdr:rowOff>209550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FCBA2A2F-B7E4-4B68-B7E5-78B8C17B24E9}"/>
            </a:ext>
          </a:extLst>
        </xdr:cNvPr>
        <xdr:cNvSpPr/>
      </xdr:nvSpPr>
      <xdr:spPr>
        <a:xfrm>
          <a:off x="19726276" y="180976"/>
          <a:ext cx="2657474" cy="419099"/>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31.xml><?xml version="1.0" encoding="utf-8"?>
<xdr:wsDr xmlns:xdr="http://schemas.openxmlformats.org/drawingml/2006/spreadsheetDrawing" xmlns:a="http://schemas.openxmlformats.org/drawingml/2006/main">
  <xdr:twoCellAnchor>
    <xdr:from>
      <xdr:col>4</xdr:col>
      <xdr:colOff>1390651</xdr:colOff>
      <xdr:row>0</xdr:row>
      <xdr:rowOff>82550</xdr:rowOff>
    </xdr:from>
    <xdr:to>
      <xdr:col>6</xdr:col>
      <xdr:colOff>9525</xdr:colOff>
      <xdr:row>2</xdr:row>
      <xdr:rowOff>139700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D22373F1-1673-4AB3-9579-767847CC4C77}"/>
            </a:ext>
          </a:extLst>
        </xdr:cNvPr>
        <xdr:cNvSpPr/>
      </xdr:nvSpPr>
      <xdr:spPr>
        <a:xfrm>
          <a:off x="6115051" y="82550"/>
          <a:ext cx="2457449" cy="44767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32.xml><?xml version="1.0" encoding="utf-8"?>
<xdr:wsDr xmlns:xdr="http://schemas.openxmlformats.org/drawingml/2006/spreadsheetDrawing" xmlns:a="http://schemas.openxmlformats.org/drawingml/2006/main">
  <xdr:twoCellAnchor>
    <xdr:from>
      <xdr:col>4</xdr:col>
      <xdr:colOff>1099608</xdr:colOff>
      <xdr:row>0</xdr:row>
      <xdr:rowOff>93133</xdr:rowOff>
    </xdr:from>
    <xdr:to>
      <xdr:col>5</xdr:col>
      <xdr:colOff>1747308</xdr:colOff>
      <xdr:row>2</xdr:row>
      <xdr:rowOff>105833</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AF0E0710-EA5D-48A8-9081-7C4CD58D6FD3}"/>
            </a:ext>
          </a:extLst>
        </xdr:cNvPr>
        <xdr:cNvSpPr/>
      </xdr:nvSpPr>
      <xdr:spPr>
        <a:xfrm>
          <a:off x="6100233" y="93133"/>
          <a:ext cx="2628900" cy="36512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33.xml><?xml version="1.0" encoding="utf-8"?>
<xdr:wsDr xmlns:xdr="http://schemas.openxmlformats.org/drawingml/2006/spreadsheetDrawing" xmlns:a="http://schemas.openxmlformats.org/drawingml/2006/main">
  <xdr:twoCellAnchor>
    <xdr:from>
      <xdr:col>6</xdr:col>
      <xdr:colOff>0</xdr:colOff>
      <xdr:row>0</xdr:row>
      <xdr:rowOff>123825</xdr:rowOff>
    </xdr:from>
    <xdr:to>
      <xdr:col>7</xdr:col>
      <xdr:colOff>946150</xdr:colOff>
      <xdr:row>2</xdr:row>
      <xdr:rowOff>111125</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91CC1BA-0DB2-45CD-B511-328D9DC455BC}"/>
            </a:ext>
          </a:extLst>
        </xdr:cNvPr>
        <xdr:cNvSpPr/>
      </xdr:nvSpPr>
      <xdr:spPr>
        <a:xfrm>
          <a:off x="7696200" y="123825"/>
          <a:ext cx="2470150" cy="37782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34.xml><?xml version="1.0" encoding="utf-8"?>
<xdr:wsDr xmlns:xdr="http://schemas.openxmlformats.org/drawingml/2006/spreadsheetDrawing" xmlns:a="http://schemas.openxmlformats.org/drawingml/2006/main">
  <xdr:twoCellAnchor>
    <xdr:from>
      <xdr:col>5</xdr:col>
      <xdr:colOff>9525</xdr:colOff>
      <xdr:row>1</xdr:row>
      <xdr:rowOff>12700</xdr:rowOff>
    </xdr:from>
    <xdr:to>
      <xdr:col>6</xdr:col>
      <xdr:colOff>762000</xdr:colOff>
      <xdr:row>2</xdr:row>
      <xdr:rowOff>171450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89517AC7-BFCB-4F51-9557-D7D99AF97714}"/>
            </a:ext>
          </a:extLst>
        </xdr:cNvPr>
        <xdr:cNvSpPr/>
      </xdr:nvSpPr>
      <xdr:spPr>
        <a:xfrm>
          <a:off x="7286625" y="184150"/>
          <a:ext cx="2647950" cy="37782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35.xml><?xml version="1.0" encoding="utf-8"?>
<xdr:wsDr xmlns:xdr="http://schemas.openxmlformats.org/drawingml/2006/spreadsheetDrawing" xmlns:a="http://schemas.openxmlformats.org/drawingml/2006/main">
  <xdr:twoCellAnchor>
    <xdr:from>
      <xdr:col>6</xdr:col>
      <xdr:colOff>25400</xdr:colOff>
      <xdr:row>1</xdr:row>
      <xdr:rowOff>22225</xdr:rowOff>
    </xdr:from>
    <xdr:to>
      <xdr:col>7</xdr:col>
      <xdr:colOff>1428750</xdr:colOff>
      <xdr:row>2</xdr:row>
      <xdr:rowOff>180975</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D4EACC5E-F8EB-45AD-90C5-E78C84476774}"/>
            </a:ext>
          </a:extLst>
        </xdr:cNvPr>
        <xdr:cNvSpPr/>
      </xdr:nvSpPr>
      <xdr:spPr>
        <a:xfrm>
          <a:off x="7084483" y="191558"/>
          <a:ext cx="2874434" cy="381000"/>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36.xml><?xml version="1.0" encoding="utf-8"?>
<xdr:wsDr xmlns:xdr="http://schemas.openxmlformats.org/drawingml/2006/spreadsheetDrawing" xmlns:a="http://schemas.openxmlformats.org/drawingml/2006/main">
  <xdr:twoCellAnchor>
    <xdr:from>
      <xdr:col>7</xdr:col>
      <xdr:colOff>837142</xdr:colOff>
      <xdr:row>0</xdr:row>
      <xdr:rowOff>167216</xdr:rowOff>
    </xdr:from>
    <xdr:to>
      <xdr:col>9</xdr:col>
      <xdr:colOff>449792</xdr:colOff>
      <xdr:row>2</xdr:row>
      <xdr:rowOff>156633</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4DED2EA7-AE13-4F53-8E82-094BF5AEE11A}"/>
            </a:ext>
          </a:extLst>
        </xdr:cNvPr>
        <xdr:cNvSpPr/>
      </xdr:nvSpPr>
      <xdr:spPr>
        <a:xfrm>
          <a:off x="9714442" y="167216"/>
          <a:ext cx="2546350" cy="379942"/>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37.xml><?xml version="1.0" encoding="utf-8"?>
<xdr:wsDr xmlns:xdr="http://schemas.openxmlformats.org/drawingml/2006/spreadsheetDrawing" xmlns:a="http://schemas.openxmlformats.org/drawingml/2006/main">
  <xdr:twoCellAnchor>
    <xdr:from>
      <xdr:col>8</xdr:col>
      <xdr:colOff>15874</xdr:colOff>
      <xdr:row>1</xdr:row>
      <xdr:rowOff>0</xdr:rowOff>
    </xdr:from>
    <xdr:to>
      <xdr:col>9</xdr:col>
      <xdr:colOff>1447799</xdr:colOff>
      <xdr:row>2</xdr:row>
      <xdr:rowOff>158750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6DC92E4B-4C6C-4475-8810-32F5040382FC}"/>
            </a:ext>
          </a:extLst>
        </xdr:cNvPr>
        <xdr:cNvSpPr/>
      </xdr:nvSpPr>
      <xdr:spPr>
        <a:xfrm>
          <a:off x="10941049" y="171450"/>
          <a:ext cx="2898775" cy="37782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38.xml><?xml version="1.0" encoding="utf-8"?>
<xdr:wsDr xmlns:xdr="http://schemas.openxmlformats.org/drawingml/2006/spreadsheetDrawing" xmlns:a="http://schemas.openxmlformats.org/drawingml/2006/main">
  <xdr:twoCellAnchor>
    <xdr:from>
      <xdr:col>8</xdr:col>
      <xdr:colOff>8467</xdr:colOff>
      <xdr:row>1</xdr:row>
      <xdr:rowOff>15169</xdr:rowOff>
    </xdr:from>
    <xdr:to>
      <xdr:col>9</xdr:col>
      <xdr:colOff>1000831</xdr:colOff>
      <xdr:row>2</xdr:row>
      <xdr:rowOff>176036</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77E5382F-1623-4B1F-BE51-ACF3C16EE25B}"/>
            </a:ext>
          </a:extLst>
        </xdr:cNvPr>
        <xdr:cNvSpPr/>
      </xdr:nvSpPr>
      <xdr:spPr>
        <a:xfrm>
          <a:off x="10533592" y="186619"/>
          <a:ext cx="2459214" cy="379942"/>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39.xml><?xml version="1.0" encoding="utf-8"?>
<xdr:wsDr xmlns:xdr="http://schemas.openxmlformats.org/drawingml/2006/spreadsheetDrawing" xmlns:a="http://schemas.openxmlformats.org/drawingml/2006/main">
  <xdr:twoCellAnchor>
    <xdr:from>
      <xdr:col>9</xdr:col>
      <xdr:colOff>20107</xdr:colOff>
      <xdr:row>0</xdr:row>
      <xdr:rowOff>161925</xdr:rowOff>
    </xdr:from>
    <xdr:to>
      <xdr:col>12</xdr:col>
      <xdr:colOff>390525</xdr:colOff>
      <xdr:row>2</xdr:row>
      <xdr:rowOff>151342</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D3B71793-637C-4C6B-9FFB-99ECC234F82B}"/>
            </a:ext>
          </a:extLst>
        </xdr:cNvPr>
        <xdr:cNvSpPr/>
      </xdr:nvSpPr>
      <xdr:spPr>
        <a:xfrm>
          <a:off x="8783107" y="161925"/>
          <a:ext cx="2970743" cy="379942"/>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41405</xdr:colOff>
      <xdr:row>0</xdr:row>
      <xdr:rowOff>117169</xdr:rowOff>
    </xdr:from>
    <xdr:to>
      <xdr:col>7</xdr:col>
      <xdr:colOff>1106715</xdr:colOff>
      <xdr:row>2</xdr:row>
      <xdr:rowOff>63500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8BB5A4F9-A2D0-42D4-A692-0271979D4256}"/>
            </a:ext>
          </a:extLst>
        </xdr:cNvPr>
        <xdr:cNvSpPr/>
      </xdr:nvSpPr>
      <xdr:spPr>
        <a:xfrm>
          <a:off x="12532762" y="117169"/>
          <a:ext cx="2507667" cy="436188"/>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40.xml><?xml version="1.0" encoding="utf-8"?>
<xdr:wsDr xmlns:xdr="http://schemas.openxmlformats.org/drawingml/2006/spreadsheetDrawing" xmlns:a="http://schemas.openxmlformats.org/drawingml/2006/main">
  <xdr:twoCellAnchor>
    <xdr:from>
      <xdr:col>8</xdr:col>
      <xdr:colOff>15874</xdr:colOff>
      <xdr:row>1</xdr:row>
      <xdr:rowOff>6350</xdr:rowOff>
    </xdr:from>
    <xdr:to>
      <xdr:col>12</xdr:col>
      <xdr:colOff>514349</xdr:colOff>
      <xdr:row>3</xdr:row>
      <xdr:rowOff>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22683190-958F-482B-87A7-6922903247BE}"/>
            </a:ext>
          </a:extLst>
        </xdr:cNvPr>
        <xdr:cNvSpPr/>
      </xdr:nvSpPr>
      <xdr:spPr>
        <a:xfrm>
          <a:off x="11255374" y="177800"/>
          <a:ext cx="2632075" cy="431800"/>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twoCellAnchor>
    <xdr:from>
      <xdr:col>7</xdr:col>
      <xdr:colOff>530225</xdr:colOff>
      <xdr:row>3</xdr:row>
      <xdr:rowOff>155576</xdr:rowOff>
    </xdr:from>
    <xdr:to>
      <xdr:col>12</xdr:col>
      <xdr:colOff>523874</xdr:colOff>
      <xdr:row>8</xdr:row>
      <xdr:rowOff>22226</xdr:rowOff>
    </xdr:to>
    <xdr:sp macro="" textlink="">
      <xdr:nvSpPr>
        <xdr:cNvPr id="3" name="Rektangel 2" descr="En form med information. Detta istället för en textruta.">
          <a:extLst>
            <a:ext uri="{FF2B5EF4-FFF2-40B4-BE49-F238E27FC236}">
              <a16:creationId xmlns:a16="http://schemas.microsoft.com/office/drawing/2014/main" id="{2A9D8ED9-ABD2-4CDF-8F94-A7B9A6F015A3}"/>
            </a:ext>
          </a:extLst>
        </xdr:cNvPr>
        <xdr:cNvSpPr/>
      </xdr:nvSpPr>
      <xdr:spPr>
        <a:xfrm>
          <a:off x="11236325" y="765176"/>
          <a:ext cx="2660649" cy="1285875"/>
        </a:xfrm>
        <a:prstGeom prst="rect">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r>
            <a:rPr lang="sv-SE" sz="900" b="1">
              <a:solidFill>
                <a:schemeClr val="tx1"/>
              </a:solidFill>
              <a:effectLst/>
              <a:latin typeface="+mn-lt"/>
              <a:ea typeface="+mn-ea"/>
              <a:cs typeface="+mn-cs"/>
            </a:rPr>
            <a:t>Beräkning av prevalens</a:t>
          </a:r>
        </a:p>
        <a:p>
          <a:r>
            <a:rPr lang="sv-SE" sz="900" b="0">
              <a:solidFill>
                <a:schemeClr val="tx1"/>
              </a:solidFill>
              <a:effectLst/>
              <a:latin typeface="+mn-lt"/>
              <a:ea typeface="+mn-ea"/>
              <a:cs typeface="+mn-cs"/>
            </a:rPr>
            <a:t>Antal personer som vårdats någon gång 1997–2025 i sluten eller öppen specialiserad vård för sjukdomen samt var vid liv 31december 2025.</a:t>
          </a:r>
        </a:p>
      </xdr:txBody>
    </xdr:sp>
    <xdr:clientData/>
  </xdr:twoCellAnchor>
</xdr:wsDr>
</file>

<file path=xl/drawings/drawing41.xml><?xml version="1.0" encoding="utf-8"?>
<xdr:wsDr xmlns:xdr="http://schemas.openxmlformats.org/drawingml/2006/spreadsheetDrawing" xmlns:a="http://schemas.openxmlformats.org/drawingml/2006/main">
  <xdr:twoCellAnchor>
    <xdr:from>
      <xdr:col>16</xdr:col>
      <xdr:colOff>136526</xdr:colOff>
      <xdr:row>0</xdr:row>
      <xdr:rowOff>146050</xdr:rowOff>
    </xdr:from>
    <xdr:to>
      <xdr:col>21</xdr:col>
      <xdr:colOff>58209</xdr:colOff>
      <xdr:row>2</xdr:row>
      <xdr:rowOff>157692</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53229838-7473-4DE9-A10A-FD2BDF40F17E}"/>
            </a:ext>
          </a:extLst>
        </xdr:cNvPr>
        <xdr:cNvSpPr/>
      </xdr:nvSpPr>
      <xdr:spPr>
        <a:xfrm>
          <a:off x="11100859" y="146050"/>
          <a:ext cx="2885017" cy="392642"/>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twoCellAnchor>
    <xdr:from>
      <xdr:col>16</xdr:col>
      <xdr:colOff>155222</xdr:colOff>
      <xdr:row>3</xdr:row>
      <xdr:rowOff>141463</xdr:rowOff>
    </xdr:from>
    <xdr:to>
      <xdr:col>20</xdr:col>
      <xdr:colOff>580571</xdr:colOff>
      <xdr:row>11</xdr:row>
      <xdr:rowOff>77611</xdr:rowOff>
    </xdr:to>
    <xdr:sp macro="" textlink="">
      <xdr:nvSpPr>
        <xdr:cNvPr id="3" name="Rektangel 2" descr="En form med information. Detta istället för en textruta.">
          <a:extLst>
            <a:ext uri="{FF2B5EF4-FFF2-40B4-BE49-F238E27FC236}">
              <a16:creationId xmlns:a16="http://schemas.microsoft.com/office/drawing/2014/main" id="{450A8DBC-E9C5-4F8A-B9A4-C16D304E5D7D}"/>
            </a:ext>
          </a:extLst>
        </xdr:cNvPr>
        <xdr:cNvSpPr/>
      </xdr:nvSpPr>
      <xdr:spPr>
        <a:xfrm>
          <a:off x="11131651" y="731106"/>
          <a:ext cx="2783920" cy="1188005"/>
        </a:xfrm>
        <a:prstGeom prst="rect">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r>
            <a:rPr lang="sv-SE" sz="900" b="0">
              <a:solidFill>
                <a:schemeClr val="tx1"/>
              </a:solidFill>
              <a:effectLst/>
              <a:latin typeface="+mn-lt"/>
              <a:ea typeface="+mn-ea"/>
              <a:cs typeface="+mn-cs"/>
            </a:rPr>
            <a:t>En </a:t>
          </a:r>
          <a:r>
            <a:rPr lang="sv-SE" sz="900" b="1">
              <a:solidFill>
                <a:schemeClr val="tx1"/>
              </a:solidFill>
              <a:effectLst/>
              <a:latin typeface="+mn-lt"/>
              <a:ea typeface="+mn-ea"/>
              <a:cs typeface="+mn-cs"/>
            </a:rPr>
            <a:t>percentil</a:t>
          </a:r>
          <a:r>
            <a:rPr lang="sv-SE" sz="900" b="0">
              <a:solidFill>
                <a:schemeClr val="tx1"/>
              </a:solidFill>
              <a:effectLst/>
              <a:latin typeface="+mn-lt"/>
              <a:ea typeface="+mn-ea"/>
              <a:cs typeface="+mn-cs"/>
            </a:rPr>
            <a:t> är det värde på en variabel nedanför vilken en viss procent av observationerna av variabeln hamnar. Till exempel är den tionde percentilen, P10 , det värde som delar observationsvärden så att 10 procent av dem är mindre än P10 och 90 procent är större. </a:t>
          </a:r>
        </a:p>
      </xdr:txBody>
    </xdr:sp>
    <xdr:clientData/>
  </xdr:twoCellAnchor>
  <xdr:twoCellAnchor>
    <xdr:from>
      <xdr:col>16</xdr:col>
      <xdr:colOff>188233</xdr:colOff>
      <xdr:row>12</xdr:row>
      <xdr:rowOff>69849</xdr:rowOff>
    </xdr:from>
    <xdr:to>
      <xdr:col>23</xdr:col>
      <xdr:colOff>381362</xdr:colOff>
      <xdr:row>28</xdr:row>
      <xdr:rowOff>42267</xdr:rowOff>
    </xdr:to>
    <xdr:graphicFrame macro="">
      <xdr:nvGraphicFramePr>
        <xdr:cNvPr id="4" name="Excel Word-Linjediagram">
          <a:extLst>
            <a:ext uri="{FF2B5EF4-FFF2-40B4-BE49-F238E27FC236}">
              <a16:creationId xmlns:a16="http://schemas.microsoft.com/office/drawing/2014/main" id="{1BC4A81C-3A7B-4769-ACE6-CDB14E3889F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2.xml><?xml version="1.0" encoding="utf-8"?>
<xdr:wsDr xmlns:xdr="http://schemas.openxmlformats.org/drawingml/2006/spreadsheetDrawing" xmlns:a="http://schemas.openxmlformats.org/drawingml/2006/main">
  <xdr:twoCellAnchor>
    <xdr:from>
      <xdr:col>16</xdr:col>
      <xdr:colOff>230717</xdr:colOff>
      <xdr:row>0</xdr:row>
      <xdr:rowOff>104775</xdr:rowOff>
    </xdr:from>
    <xdr:to>
      <xdr:col>21</xdr:col>
      <xdr:colOff>222250</xdr:colOff>
      <xdr:row>2</xdr:row>
      <xdr:rowOff>204259</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FA910C71-F95E-42D1-8354-9E64B02BA7C0}"/>
            </a:ext>
          </a:extLst>
        </xdr:cNvPr>
        <xdr:cNvSpPr/>
      </xdr:nvSpPr>
      <xdr:spPr>
        <a:xfrm>
          <a:off x="16761884" y="104775"/>
          <a:ext cx="2954866" cy="480484"/>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43.xml><?xml version="1.0" encoding="utf-8"?>
<xdr:wsDr xmlns:xdr="http://schemas.openxmlformats.org/drawingml/2006/spreadsheetDrawing" xmlns:a="http://schemas.openxmlformats.org/drawingml/2006/main">
  <xdr:twoCellAnchor>
    <xdr:from>
      <xdr:col>16</xdr:col>
      <xdr:colOff>222250</xdr:colOff>
      <xdr:row>0</xdr:row>
      <xdr:rowOff>112183</xdr:rowOff>
    </xdr:from>
    <xdr:to>
      <xdr:col>20</xdr:col>
      <xdr:colOff>518583</xdr:colOff>
      <xdr:row>3</xdr:row>
      <xdr:rowOff>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FAD863E6-85EF-48AA-A6EC-3AFFA81B663B}"/>
            </a:ext>
          </a:extLst>
        </xdr:cNvPr>
        <xdr:cNvSpPr/>
      </xdr:nvSpPr>
      <xdr:spPr>
        <a:xfrm>
          <a:off x="16742833" y="112183"/>
          <a:ext cx="2667000" cy="480484"/>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44.xml><?xml version="1.0" encoding="utf-8"?>
<xdr:wsDr xmlns:xdr="http://schemas.openxmlformats.org/drawingml/2006/spreadsheetDrawing" xmlns:a="http://schemas.openxmlformats.org/drawingml/2006/main">
  <xdr:twoCellAnchor>
    <xdr:from>
      <xdr:col>21</xdr:col>
      <xdr:colOff>0</xdr:colOff>
      <xdr:row>1</xdr:row>
      <xdr:rowOff>0</xdr:rowOff>
    </xdr:from>
    <xdr:to>
      <xdr:col>25</xdr:col>
      <xdr:colOff>514350</xdr:colOff>
      <xdr:row>2</xdr:row>
      <xdr:rowOff>180975</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BC77086A-9D6F-4E20-A470-B0974CD3D0CF}"/>
            </a:ext>
          </a:extLst>
        </xdr:cNvPr>
        <xdr:cNvSpPr/>
      </xdr:nvSpPr>
      <xdr:spPr>
        <a:xfrm>
          <a:off x="15519400" y="171450"/>
          <a:ext cx="2876550" cy="39052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xdr:col>
      <xdr:colOff>59478</xdr:colOff>
      <xdr:row>1</xdr:row>
      <xdr:rowOff>63500</xdr:rowOff>
    </xdr:from>
    <xdr:to>
      <xdr:col>7</xdr:col>
      <xdr:colOff>783167</xdr:colOff>
      <xdr:row>3</xdr:row>
      <xdr:rowOff>0</xdr:rowOff>
    </xdr:to>
    <xdr:sp macro="" textlink="">
      <xdr:nvSpPr>
        <xdr:cNvPr id="5" name="Rektangel med rundade hörn 1">
          <a:hlinkClick xmlns:r="http://schemas.openxmlformats.org/officeDocument/2006/relationships" r:id="rId1"/>
          <a:extLst>
            <a:ext uri="{FF2B5EF4-FFF2-40B4-BE49-F238E27FC236}">
              <a16:creationId xmlns:a16="http://schemas.microsoft.com/office/drawing/2014/main" id="{4B6F68A4-D5E9-4345-ACB3-0CBD640F9698}"/>
            </a:ext>
          </a:extLst>
        </xdr:cNvPr>
        <xdr:cNvSpPr/>
      </xdr:nvSpPr>
      <xdr:spPr>
        <a:xfrm>
          <a:off x="6917478" y="303389"/>
          <a:ext cx="2572245" cy="416278"/>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twoCellAnchor>
    <xdr:from>
      <xdr:col>3</xdr:col>
      <xdr:colOff>0</xdr:colOff>
      <xdr:row>4</xdr:row>
      <xdr:rowOff>16227</xdr:rowOff>
    </xdr:from>
    <xdr:to>
      <xdr:col>9</xdr:col>
      <xdr:colOff>137160</xdr:colOff>
      <xdr:row>38</xdr:row>
      <xdr:rowOff>21167</xdr:rowOff>
    </xdr:to>
    <xdr:sp macro="" textlink="">
      <xdr:nvSpPr>
        <xdr:cNvPr id="3" name="Rektangel 2" descr="En form med information. Detta istället för en textruta.">
          <a:extLst>
            <a:ext uri="{FF2B5EF4-FFF2-40B4-BE49-F238E27FC236}">
              <a16:creationId xmlns:a16="http://schemas.microsoft.com/office/drawing/2014/main" id="{DC316A07-583A-4536-895A-09D16B381884}"/>
            </a:ext>
          </a:extLst>
        </xdr:cNvPr>
        <xdr:cNvSpPr/>
      </xdr:nvSpPr>
      <xdr:spPr>
        <a:xfrm>
          <a:off x="6180667" y="919338"/>
          <a:ext cx="3700215" cy="6242051"/>
        </a:xfrm>
        <a:prstGeom prst="rect">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pPr algn="l"/>
          <a:r>
            <a:rPr lang="sv-SE" sz="1100" b="1">
              <a:solidFill>
                <a:schemeClr val="tx1"/>
              </a:solidFill>
            </a:rPr>
            <a:t>Åldersstandardisering</a:t>
          </a:r>
        </a:p>
        <a:p>
          <a:pPr algn="l"/>
          <a:r>
            <a:rPr lang="sv-SE" sz="1100">
              <a:solidFill>
                <a:schemeClr val="tx1"/>
              </a:solidFill>
            </a:rPr>
            <a:t>I denna publikation har åldersstandardiserade andelar beräknats enligt följande formel (med andel som besöker tandvården som exempel):</a:t>
          </a:r>
        </a:p>
        <a:p>
          <a:pPr algn="l"/>
          <a:endParaRPr lang="sv-SE" sz="1100">
            <a:solidFill>
              <a:schemeClr val="tx1"/>
            </a:solidFill>
          </a:endParaRPr>
        </a:p>
        <a:p>
          <a:pPr algn="l"/>
          <a:br>
            <a:rPr lang="sv-SE" sz="1100">
              <a:solidFill>
                <a:schemeClr val="tx1"/>
              </a:solidFill>
            </a:rPr>
          </a:br>
          <a:endParaRPr lang="sv-SE" sz="1100">
            <a:solidFill>
              <a:schemeClr val="tx1"/>
            </a:solidFill>
          </a:endParaRPr>
        </a:p>
        <a:p>
          <a:pPr algn="l"/>
          <a:endParaRPr lang="sv-SE" sz="1100">
            <a:solidFill>
              <a:schemeClr val="tx1"/>
            </a:solidFill>
          </a:endParaRPr>
        </a:p>
        <a:p>
          <a:pPr algn="l"/>
          <a:endParaRPr lang="sv-SE" sz="1100">
            <a:solidFill>
              <a:schemeClr val="tx1"/>
            </a:solidFill>
          </a:endParaRPr>
        </a:p>
        <a:p>
          <a:pPr algn="l"/>
          <a:r>
            <a:rPr lang="sv-SE" sz="1100">
              <a:solidFill>
                <a:schemeClr val="tx1"/>
              </a:solidFill>
            </a:rPr>
            <a:t>Summeringen görs över alla aktuella åldersklasser (k). Åldersstandardiseringen behöver alltså inte omfatta alla åldrar, utan kan göras för ett begränsat åldersintervall. </a:t>
          </a:r>
        </a:p>
        <a:p>
          <a:pPr algn="l"/>
          <a:endParaRPr lang="sv-SE" sz="1100">
            <a:solidFill>
              <a:schemeClr val="tx1"/>
            </a:solidFill>
          </a:endParaRPr>
        </a:p>
        <a:p>
          <a:pPr algn="l"/>
          <a:r>
            <a:rPr lang="sv-SE" sz="1100">
              <a:solidFill>
                <a:schemeClr val="tx1"/>
              </a:solidFill>
            </a:rPr>
            <a:t>Vikten beräknas utifrån en vald standardpopulation som i detta sammanhang är medelbefolkningen i Sverige år 2025, 24 år och äldre. </a:t>
          </a:r>
        </a:p>
        <a:p>
          <a:pPr algn="l"/>
          <a:endParaRPr lang="sv-SE" sz="1100">
            <a:solidFill>
              <a:schemeClr val="tx1"/>
            </a:solidFill>
          </a:endParaRPr>
        </a:p>
        <a:p>
          <a:pPr algn="l"/>
          <a:r>
            <a:rPr lang="sv-SE" sz="1100">
              <a:solidFill>
                <a:schemeClr val="tx1"/>
              </a:solidFill>
            </a:rPr>
            <a:t>Varje åldersgrupp får en vikt motsvarande dess andel av hela befolkningen där summationerna i täljaren och nämnaren görs över åldersklasserna (k). I föreliggande statistik har femåriga åldersklasser använts i beräkningarna. </a:t>
          </a:r>
        </a:p>
        <a:p>
          <a:pPr algn="l"/>
          <a:endParaRPr lang="sv-SE" sz="1100">
            <a:solidFill>
              <a:schemeClr val="tx1"/>
            </a:solidFill>
          </a:endParaRPr>
        </a:p>
        <a:p>
          <a:pPr algn="l"/>
          <a:r>
            <a:rPr lang="sv-SE" sz="1100">
              <a:solidFill>
                <a:schemeClr val="tx1"/>
              </a:solidFill>
            </a:rPr>
            <a:t>För att göra jämförelser mellan könen enklare har den samlade medelfolkmängden detta år använts vid åldersstandardiseringarna för både män och kvinnor. </a:t>
          </a:r>
        </a:p>
        <a:p>
          <a:pPr algn="l"/>
          <a:endParaRPr lang="sv-SE" sz="1100">
            <a:solidFill>
              <a:schemeClr val="tx1"/>
            </a:solidFill>
          </a:endParaRPr>
        </a:p>
        <a:p>
          <a:pPr algn="l"/>
          <a:r>
            <a:rPr lang="sv-SE" sz="1100">
              <a:solidFill>
                <a:schemeClr val="tx1"/>
              </a:solidFill>
            </a:rPr>
            <a:t>Vid beräkning av åldersstandardiserad andel bland personer som har besökt tandvården har besökare i tandvården 2025 använts som standardpopulation.</a:t>
          </a:r>
        </a:p>
      </xdr:txBody>
    </xdr:sp>
    <xdr:clientData/>
  </xdr:twoCellAnchor>
  <xdr:twoCellAnchor>
    <xdr:from>
      <xdr:col>2</xdr:col>
      <xdr:colOff>302331</xdr:colOff>
      <xdr:row>10</xdr:row>
      <xdr:rowOff>45507</xdr:rowOff>
    </xdr:from>
    <xdr:to>
      <xdr:col>9</xdr:col>
      <xdr:colOff>42899</xdr:colOff>
      <xdr:row>12</xdr:row>
      <xdr:rowOff>90619</xdr:rowOff>
    </xdr:to>
    <mc:AlternateContent xmlns:mc="http://schemas.openxmlformats.org/markup-compatibility/2006" xmlns:a14="http://schemas.microsoft.com/office/drawing/2010/main">
      <mc:Choice Requires="a14">
        <xdr:sp macro="" textlink="">
          <xdr:nvSpPr>
            <xdr:cNvPr id="4" name="textruta 6" descr="∑(∑𝐴𝑛𝑡𝑎𝑙 𝑏𝑒𝑠ö𝑘𝑎𝑟𝑒 𝑖 å𝑙𝑑𝑒𝑟𝑠𝑔𝑟𝑢𝑝𝑝 𝑘)/(∑𝑀𝑒𝑑𝑒𝑙𝑏𝑒𝑓𝑜𝑙𝑘𝑛𝑖𝑛𝑔 𝑖 å𝑙𝑑𝑒𝑟𝑠𝑔𝑟𝑢𝑝𝑝 𝑘)  ∗100 ∗vikt för åldersgrupp k&#10;">
              <a:extLst>
                <a:ext uri="{FF2B5EF4-FFF2-40B4-BE49-F238E27FC236}">
                  <a16:creationId xmlns:a16="http://schemas.microsoft.com/office/drawing/2014/main" id="{8E82D325-AF5E-450C-9F33-DA358D805954}"/>
                </a:ext>
              </a:extLst>
            </xdr:cNvPr>
            <xdr:cNvSpPr txBox="1"/>
          </xdr:nvSpPr>
          <xdr:spPr>
            <a:xfrm>
              <a:off x="6144331" y="2049285"/>
              <a:ext cx="3642290" cy="412001"/>
            </a:xfrm>
            <a:prstGeom prst="rect">
              <a:avLst/>
            </a:prstGeom>
            <a:noFill/>
          </xdr:spPr>
          <xdr:txBody>
            <a:bodyPr wrap="square" rtlCol="0">
              <a:spAutoFit/>
            </a:bodyPr>
            <a:lstStyle>
              <a:defPPr>
                <a:defRPr lang="sv-SE"/>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14:m>
                <m:oMathPara xmlns:m="http://schemas.openxmlformats.org/officeDocument/2006/math">
                  <m:oMathParaPr>
                    <m:jc m:val="centerGroup"/>
                  </m:oMathParaPr>
                  <m:oMath xmlns:m="http://schemas.openxmlformats.org/officeDocument/2006/math">
                    <m:r>
                      <a:rPr lang="sv-SE" sz="800" i="1">
                        <a:latin typeface="Cambria Math"/>
                      </a:rPr>
                      <m:t>∑</m:t>
                    </m:r>
                    <m:f>
                      <m:fPr>
                        <m:ctrlPr>
                          <a:rPr lang="sv-SE" sz="800" i="1">
                            <a:latin typeface="Cambria Math" panose="02040503050406030204" pitchFamily="18" charset="0"/>
                          </a:rPr>
                        </m:ctrlPr>
                      </m:fPr>
                      <m:num>
                        <m:r>
                          <a:rPr lang="sv-SE" sz="800" i="1">
                            <a:latin typeface="Cambria Math"/>
                          </a:rPr>
                          <m:t>∑</m:t>
                        </m:r>
                        <m:r>
                          <a:rPr lang="sv-SE" sz="800" b="0" i="1">
                            <a:latin typeface="Cambria Math"/>
                          </a:rPr>
                          <m:t>𝐴𝑛𝑡𝑎𝑙</m:t>
                        </m:r>
                        <m:r>
                          <a:rPr lang="sv-SE" sz="800" b="0" i="1">
                            <a:latin typeface="Cambria Math"/>
                          </a:rPr>
                          <m:t> </m:t>
                        </m:r>
                        <m:r>
                          <a:rPr lang="sv-SE" sz="800" b="0" i="1">
                            <a:latin typeface="Cambria Math"/>
                          </a:rPr>
                          <m:t>𝑏𝑒𝑠</m:t>
                        </m:r>
                        <m:r>
                          <a:rPr lang="sv-SE" sz="800" b="0" i="1">
                            <a:latin typeface="Cambria Math"/>
                          </a:rPr>
                          <m:t>ö</m:t>
                        </m:r>
                        <m:r>
                          <a:rPr lang="sv-SE" sz="800" b="0" i="1">
                            <a:latin typeface="Cambria Math"/>
                          </a:rPr>
                          <m:t>𝑘𝑎𝑟𝑒</m:t>
                        </m:r>
                        <m:r>
                          <a:rPr lang="sv-SE" sz="800" b="0" i="1">
                            <a:latin typeface="Cambria Math"/>
                          </a:rPr>
                          <m:t> </m:t>
                        </m:r>
                        <m:r>
                          <a:rPr lang="sv-SE" sz="800" b="0" i="1">
                            <a:latin typeface="Cambria Math"/>
                          </a:rPr>
                          <m:t>𝑖</m:t>
                        </m:r>
                        <m:r>
                          <a:rPr lang="sv-SE" sz="800" b="0" i="1">
                            <a:latin typeface="Cambria Math"/>
                          </a:rPr>
                          <m:t> å</m:t>
                        </m:r>
                        <m:r>
                          <a:rPr lang="sv-SE" sz="800" b="0" i="1">
                            <a:latin typeface="Cambria Math"/>
                          </a:rPr>
                          <m:t>𝑙𝑑𝑒𝑟𝑠𝑔𝑟𝑢𝑝𝑝</m:t>
                        </m:r>
                        <m:r>
                          <a:rPr lang="sv-SE" sz="800" b="0" i="1">
                            <a:latin typeface="Cambria Math"/>
                          </a:rPr>
                          <m:t> </m:t>
                        </m:r>
                        <m:r>
                          <a:rPr lang="sv-SE" sz="800" b="0" i="1">
                            <a:latin typeface="Cambria Math"/>
                          </a:rPr>
                          <m:t>𝑘</m:t>
                        </m:r>
                      </m:num>
                      <m:den>
                        <m:r>
                          <a:rPr lang="sv-SE" sz="800" i="1">
                            <a:latin typeface="Cambria Math"/>
                          </a:rPr>
                          <m:t>∑</m:t>
                        </m:r>
                        <m:r>
                          <a:rPr lang="sv-SE" sz="800" b="0" i="1">
                            <a:latin typeface="Cambria Math"/>
                          </a:rPr>
                          <m:t>𝑀𝑒𝑑𝑒𝑙𝑏𝑒𝑓𝑜𝑙𝑘𝑛𝑖𝑛𝑔</m:t>
                        </m:r>
                        <m:r>
                          <a:rPr lang="sv-SE" sz="800" b="0" i="1">
                            <a:latin typeface="Cambria Math"/>
                          </a:rPr>
                          <m:t> </m:t>
                        </m:r>
                        <m:r>
                          <a:rPr lang="sv-SE" sz="800" b="0" i="1">
                            <a:latin typeface="Cambria Math"/>
                          </a:rPr>
                          <m:t>𝑖</m:t>
                        </m:r>
                        <m:r>
                          <a:rPr lang="sv-SE" sz="800" b="0" i="1">
                            <a:latin typeface="Cambria Math"/>
                          </a:rPr>
                          <m:t> å</m:t>
                        </m:r>
                        <m:r>
                          <a:rPr lang="sv-SE" sz="800" b="0" i="1">
                            <a:latin typeface="Cambria Math"/>
                          </a:rPr>
                          <m:t>𝑙𝑑𝑒𝑟𝑠𝑔𝑟𝑢𝑝𝑝</m:t>
                        </m:r>
                        <m:r>
                          <a:rPr lang="sv-SE" sz="800" b="0" i="1">
                            <a:latin typeface="Cambria Math"/>
                          </a:rPr>
                          <m:t> </m:t>
                        </m:r>
                        <m:r>
                          <a:rPr lang="sv-SE" sz="800" b="0" i="1">
                            <a:latin typeface="Cambria Math"/>
                          </a:rPr>
                          <m:t>𝑘</m:t>
                        </m:r>
                      </m:den>
                    </m:f>
                    <m:r>
                      <a:rPr lang="sv-SE" sz="800" b="0" i="0">
                        <a:latin typeface="Cambria Math"/>
                      </a:rPr>
                      <m:t> ∗100 ∗</m:t>
                    </m:r>
                    <m:r>
                      <m:rPr>
                        <m:sty m:val="p"/>
                      </m:rPr>
                      <a:rPr lang="sv-SE" sz="800" b="0" i="0">
                        <a:latin typeface="Cambria Math"/>
                      </a:rPr>
                      <m:t>vikt</m:t>
                    </m:r>
                    <m:r>
                      <a:rPr lang="sv-SE" sz="800" b="0" i="0">
                        <a:latin typeface="Cambria Math"/>
                      </a:rPr>
                      <m:t> </m:t>
                    </m:r>
                    <m:r>
                      <m:rPr>
                        <m:sty m:val="p"/>
                      </m:rPr>
                      <a:rPr lang="sv-SE" sz="800" b="0" i="0">
                        <a:latin typeface="Cambria Math"/>
                      </a:rPr>
                      <m:t>f</m:t>
                    </m:r>
                    <m:r>
                      <a:rPr lang="sv-SE" sz="800" b="0" i="0">
                        <a:latin typeface="Cambria Math"/>
                      </a:rPr>
                      <m:t>ö</m:t>
                    </m:r>
                    <m:r>
                      <m:rPr>
                        <m:sty m:val="p"/>
                      </m:rPr>
                      <a:rPr lang="sv-SE" sz="800" b="0" i="0">
                        <a:latin typeface="Cambria Math"/>
                      </a:rPr>
                      <m:t>r</m:t>
                    </m:r>
                    <m:r>
                      <a:rPr lang="sv-SE" sz="800" b="0" i="0">
                        <a:latin typeface="Cambria Math"/>
                      </a:rPr>
                      <m:t> å</m:t>
                    </m:r>
                    <m:r>
                      <m:rPr>
                        <m:sty m:val="p"/>
                      </m:rPr>
                      <a:rPr lang="sv-SE" sz="800" b="0" i="0">
                        <a:latin typeface="Cambria Math"/>
                      </a:rPr>
                      <m:t>ldersgrupp</m:t>
                    </m:r>
                    <m:r>
                      <a:rPr lang="sv-SE" sz="800" b="0" i="0">
                        <a:latin typeface="Cambria Math"/>
                      </a:rPr>
                      <m:t> </m:t>
                    </m:r>
                    <m:r>
                      <m:rPr>
                        <m:sty m:val="p"/>
                      </m:rPr>
                      <a:rPr lang="sv-SE" sz="800" b="0" i="0">
                        <a:latin typeface="Cambria Math"/>
                      </a:rPr>
                      <m:t>k</m:t>
                    </m:r>
                  </m:oMath>
                </m:oMathPara>
              </a14:m>
              <a:endParaRPr lang="sv-SE" sz="1400"/>
            </a:p>
          </xdr:txBody>
        </xdr:sp>
      </mc:Choice>
      <mc:Fallback xmlns="">
        <xdr:sp macro="" textlink="">
          <xdr:nvSpPr>
            <xdr:cNvPr id="4" name="textruta 6" descr="∑(∑𝐴𝑛𝑡𝑎𝑙 𝑏𝑒𝑠ö𝑘𝑎𝑟𝑒 𝑖 å𝑙𝑑𝑒𝑟𝑠𝑔𝑟𝑢𝑝𝑝 𝑘)/(∑𝑀𝑒𝑑𝑒𝑙𝑏𝑒𝑓𝑜𝑙𝑘𝑛𝑖𝑛𝑔 𝑖 å𝑙𝑑𝑒𝑟𝑠𝑔𝑟𝑢𝑝𝑝 𝑘)  ∗100 ∗vikt för åldersgrupp k&#10;">
              <a:extLst>
                <a:ext uri="{FF2B5EF4-FFF2-40B4-BE49-F238E27FC236}">
                  <a16:creationId xmlns:a16="http://schemas.microsoft.com/office/drawing/2014/main" id="{8E82D325-AF5E-450C-9F33-DA358D805954}"/>
                </a:ext>
              </a:extLst>
            </xdr:cNvPr>
            <xdr:cNvSpPr txBox="1"/>
          </xdr:nvSpPr>
          <xdr:spPr>
            <a:xfrm>
              <a:off x="6144331" y="2049285"/>
              <a:ext cx="3642290" cy="412001"/>
            </a:xfrm>
            <a:prstGeom prst="rect">
              <a:avLst/>
            </a:prstGeom>
            <a:noFill/>
          </xdr:spPr>
          <xdr:txBody>
            <a:bodyPr wrap="square" rtlCol="0">
              <a:spAutoFit/>
            </a:bodyPr>
            <a:lstStyle>
              <a:defPPr>
                <a:defRPr lang="sv-SE"/>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r>
                <a:rPr lang="sv-SE" sz="800" i="0">
                  <a:latin typeface="Cambria Math"/>
                </a:rPr>
                <a:t>∑</a:t>
              </a:r>
              <a:r>
                <a:rPr lang="sv-SE" sz="800" i="0">
                  <a:latin typeface="Cambria Math" panose="02040503050406030204" pitchFamily="18" charset="0"/>
                </a:rPr>
                <a:t>(</a:t>
              </a:r>
              <a:r>
                <a:rPr lang="sv-SE" sz="800" i="0">
                  <a:latin typeface="Cambria Math"/>
                </a:rPr>
                <a:t>∑</a:t>
              </a:r>
              <a:r>
                <a:rPr lang="sv-SE" sz="800" b="0" i="0">
                  <a:latin typeface="Cambria Math"/>
                </a:rPr>
                <a:t>𝐴𝑛𝑡𝑎𝑙 𝑏𝑒𝑠ö𝑘𝑎𝑟𝑒 𝑖 å𝑙𝑑𝑒𝑟𝑠𝑔𝑟𝑢𝑝𝑝 𝑘</a:t>
              </a:r>
              <a:r>
                <a:rPr lang="sv-SE" sz="800" b="0" i="0">
                  <a:latin typeface="Cambria Math" panose="02040503050406030204" pitchFamily="18" charset="0"/>
                </a:rPr>
                <a:t>)/(</a:t>
              </a:r>
              <a:r>
                <a:rPr lang="sv-SE" sz="800" i="0">
                  <a:latin typeface="Cambria Math"/>
                </a:rPr>
                <a:t>∑</a:t>
              </a:r>
              <a:r>
                <a:rPr lang="sv-SE" sz="800" b="0" i="0">
                  <a:latin typeface="Cambria Math"/>
                </a:rPr>
                <a:t>𝑀𝑒𝑑𝑒𝑙𝑏𝑒𝑓𝑜𝑙𝑘𝑛𝑖𝑛𝑔 𝑖 å𝑙𝑑𝑒𝑟𝑠𝑔𝑟𝑢𝑝𝑝 𝑘</a:t>
              </a:r>
              <a:r>
                <a:rPr lang="sv-SE" sz="800" b="0" i="0">
                  <a:latin typeface="Cambria Math" panose="02040503050406030204" pitchFamily="18" charset="0"/>
                </a:rPr>
                <a:t>)</a:t>
              </a:r>
              <a:r>
                <a:rPr lang="sv-SE" sz="800" b="0" i="0">
                  <a:latin typeface="Cambria Math"/>
                </a:rPr>
                <a:t>  ∗100 ∗vikt för åldersgrupp k</a:t>
              </a:r>
              <a:endParaRPr lang="sv-SE" sz="1400"/>
            </a:p>
          </xdr:txBody>
        </xdr:sp>
      </mc:Fallback>
    </mc:AlternateContent>
    <xdr:clientData/>
  </xdr:twoCellAnchor>
</xdr:wsDr>
</file>

<file path=xl/drawings/drawing6.xml><?xml version="1.0" encoding="utf-8"?>
<xdr:wsDr xmlns:xdr="http://schemas.openxmlformats.org/drawingml/2006/spreadsheetDrawing" xmlns:a="http://schemas.openxmlformats.org/drawingml/2006/main">
  <xdr:twoCellAnchor>
    <xdr:from>
      <xdr:col>4</xdr:col>
      <xdr:colOff>80644</xdr:colOff>
      <xdr:row>1</xdr:row>
      <xdr:rowOff>0</xdr:rowOff>
    </xdr:from>
    <xdr:to>
      <xdr:col>7</xdr:col>
      <xdr:colOff>1114778</xdr:colOff>
      <xdr:row>2</xdr:row>
      <xdr:rowOff>183444</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8AF369A2-6CC5-4E12-9E6D-0F54374E7FCA}"/>
            </a:ext>
          </a:extLst>
        </xdr:cNvPr>
        <xdr:cNvSpPr/>
      </xdr:nvSpPr>
      <xdr:spPr>
        <a:xfrm>
          <a:off x="9034144" y="239889"/>
          <a:ext cx="2487578" cy="423333"/>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twoCellAnchor>
    <xdr:from>
      <xdr:col>4</xdr:col>
      <xdr:colOff>70202</xdr:colOff>
      <xdr:row>3</xdr:row>
      <xdr:rowOff>60677</xdr:rowOff>
    </xdr:from>
    <xdr:to>
      <xdr:col>10</xdr:col>
      <xdr:colOff>53621</xdr:colOff>
      <xdr:row>13</xdr:row>
      <xdr:rowOff>58914</xdr:rowOff>
    </xdr:to>
    <xdr:sp macro="" textlink="">
      <xdr:nvSpPr>
        <xdr:cNvPr id="3" name="Rektangel 2" descr="En form med information. Detta istället för en textruta.">
          <a:extLst>
            <a:ext uri="{FF2B5EF4-FFF2-40B4-BE49-F238E27FC236}">
              <a16:creationId xmlns:a16="http://schemas.microsoft.com/office/drawing/2014/main" id="{955DC225-89C4-4D91-A532-958F19FA6EB3}"/>
            </a:ext>
          </a:extLst>
        </xdr:cNvPr>
        <xdr:cNvSpPr/>
      </xdr:nvSpPr>
      <xdr:spPr>
        <a:xfrm>
          <a:off x="9489369" y="1020233"/>
          <a:ext cx="3744030" cy="2143125"/>
        </a:xfrm>
        <a:prstGeom prst="rect">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pPr algn="l"/>
          <a:r>
            <a:rPr lang="sv-SE" sz="1100" b="1">
              <a:solidFill>
                <a:schemeClr val="tx1"/>
              </a:solidFill>
            </a:rPr>
            <a:t>Koder i Tandhälsoregistret</a:t>
          </a:r>
          <a:br>
            <a:rPr lang="sv-SE" sz="1100">
              <a:solidFill>
                <a:schemeClr val="tx1"/>
              </a:solidFill>
            </a:rPr>
          </a:br>
          <a:endParaRPr lang="sv-SE" sz="900">
            <a:solidFill>
              <a:schemeClr val="tx1"/>
            </a:solidFill>
          </a:endParaRPr>
        </a:p>
        <a:p>
          <a:pPr algn="l"/>
          <a:r>
            <a:rPr lang="sv-SE" sz="900">
              <a:solidFill>
                <a:schemeClr val="tx1"/>
              </a:solidFill>
            </a:rPr>
            <a:t>Åtgärds- och tillståndskoderna som används i Tandhälsoregistret är koder från Tandvårds- och läkemedelsförmånsverkets föreskrifter och allmänna råd (TLVFS 2008:1) om statligt tandvårdsstöd. Denna föreskrift trycks regelbundet om och ändringar införs kontinuerligt. Läs mer på: https://www.tlv.se/om-tlv/regelverk/foreskrifter.html</a:t>
          </a:r>
        </a:p>
        <a:p>
          <a:pPr algn="l"/>
          <a:endParaRPr lang="sv-SE" sz="900">
            <a:solidFill>
              <a:schemeClr val="tx1"/>
            </a:solidFill>
          </a:endParaRPr>
        </a:p>
        <a:p>
          <a:pPr algn="l"/>
          <a:r>
            <a:rPr lang="sv-SE" sz="900">
              <a:solidFill>
                <a:schemeClr val="tx1"/>
              </a:solidFill>
            </a:rPr>
            <a:t>Vissa koder i listan till vänster är bara giltiga under en del av statistipublikationens referensperiod.</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10</xdr:col>
      <xdr:colOff>498545</xdr:colOff>
      <xdr:row>1</xdr:row>
      <xdr:rowOff>9386</xdr:rowOff>
    </xdr:from>
    <xdr:to>
      <xdr:col>12</xdr:col>
      <xdr:colOff>504825</xdr:colOff>
      <xdr:row>2</xdr:row>
      <xdr:rowOff>199672</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A87CB7EB-3BA2-4367-92F5-DF6194477182}"/>
            </a:ext>
          </a:extLst>
        </xdr:cNvPr>
        <xdr:cNvSpPr/>
      </xdr:nvSpPr>
      <xdr:spPr>
        <a:xfrm>
          <a:off x="13185845" y="180836"/>
          <a:ext cx="2578030" cy="409361"/>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twoCellAnchor>
    <xdr:from>
      <xdr:col>10</xdr:col>
      <xdr:colOff>501368</xdr:colOff>
      <xdr:row>4</xdr:row>
      <xdr:rowOff>3247</xdr:rowOff>
    </xdr:from>
    <xdr:to>
      <xdr:col>13</xdr:col>
      <xdr:colOff>21168</xdr:colOff>
      <xdr:row>19</xdr:row>
      <xdr:rowOff>25400</xdr:rowOff>
    </xdr:to>
    <xdr:sp macro="" textlink="">
      <xdr:nvSpPr>
        <xdr:cNvPr id="2" name="Rektangel 1" descr="En form med information. Detta istället för en textruta.">
          <a:extLst>
            <a:ext uri="{FF2B5EF4-FFF2-40B4-BE49-F238E27FC236}">
              <a16:creationId xmlns:a16="http://schemas.microsoft.com/office/drawing/2014/main" id="{19A68EB9-6AEB-4E3B-B7BB-A02BE0FD23B2}"/>
            </a:ext>
          </a:extLst>
        </xdr:cNvPr>
        <xdr:cNvSpPr/>
      </xdr:nvSpPr>
      <xdr:spPr>
        <a:xfrm>
          <a:off x="14649168" y="803347"/>
          <a:ext cx="3812400" cy="2879653"/>
        </a:xfrm>
        <a:prstGeom prst="rect">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pPr algn="l"/>
          <a:r>
            <a:rPr lang="sv-SE" sz="900" b="1">
              <a:solidFill>
                <a:schemeClr val="tx1"/>
              </a:solidFill>
            </a:rPr>
            <a:t>Statistikens innehåll</a:t>
          </a:r>
        </a:p>
        <a:p>
          <a:pPr algn="l"/>
          <a:endParaRPr lang="sv-SE" sz="900">
            <a:solidFill>
              <a:schemeClr val="tx1"/>
            </a:solidFill>
          </a:endParaRPr>
        </a:p>
        <a:p>
          <a:pPr algn="l"/>
          <a:r>
            <a:rPr lang="sv-SE" sz="900">
              <a:solidFill>
                <a:schemeClr val="tx1"/>
              </a:solidFill>
            </a:rPr>
            <a:t>Statistiken redovisar antal personer som har besökt tandvården oavsett åtgärd.</a:t>
          </a:r>
          <a:r>
            <a:rPr lang="sv-SE" sz="900" baseline="0">
              <a:solidFill>
                <a:schemeClr val="tx1"/>
              </a:solidFill>
            </a:rPr>
            <a:t> </a:t>
          </a:r>
          <a:r>
            <a:rPr lang="sv-SE" sz="900">
              <a:solidFill>
                <a:schemeClr val="tx1"/>
              </a:solidFill>
            </a:rPr>
            <a:t>Personer som har avlidit under 2022 och 2023 har exkluderats.</a:t>
          </a:r>
          <a:r>
            <a:rPr lang="sv-SE" sz="900" baseline="0">
              <a:solidFill>
                <a:schemeClr val="tx1"/>
              </a:solidFill>
            </a:rPr>
            <a:t> </a:t>
          </a:r>
          <a:r>
            <a:rPr lang="sv-SE" sz="900">
              <a:solidFill>
                <a:schemeClr val="tx1"/>
              </a:solidFill>
            </a:rPr>
            <a:t>Vid beräkning av andel av befolkningen har medelbefolkningen 2025 använts.</a:t>
          </a:r>
        </a:p>
        <a:p>
          <a:pPr algn="l"/>
          <a:endParaRPr lang="sv-SE" sz="900">
            <a:solidFill>
              <a:schemeClr val="tx1"/>
            </a:solidFill>
          </a:endParaRPr>
        </a:p>
        <a:p>
          <a:pPr algn="l"/>
          <a:r>
            <a:rPr lang="sv-SE" sz="900" b="1">
              <a:solidFill>
                <a:schemeClr val="tx1"/>
              </a:solidFill>
            </a:rPr>
            <a:t>Underskattning i de högsta åldersgrupperna</a:t>
          </a:r>
        </a:p>
        <a:p>
          <a:pPr algn="l"/>
          <a:r>
            <a:rPr lang="sv-SE" sz="900">
              <a:solidFill>
                <a:schemeClr val="tx1"/>
              </a:solidFill>
            </a:rPr>
            <a:t>Bland de äldsta åldersgrupperna sjunker besöksfrekvensen. Det är förmodligen korrekt att personer 80 år och äldre inte går till tandläkaren lika ofta som de som är 10 år yngre. Men andelen underskattas i dessa siffror till viss del, beroende på att den landstingsfinansierade tandvården för vuxna, som till största delen ges till äldre, inte ingår i den här statistikredovisningen (Läs mer under fliken Om statistiken).</a:t>
          </a:r>
        </a:p>
      </xdr:txBody>
    </xdr:sp>
    <xdr:clientData/>
  </xdr:twoCellAnchor>
  <xdr:twoCellAnchor>
    <xdr:from>
      <xdr:col>10</xdr:col>
      <xdr:colOff>31750</xdr:colOff>
      <xdr:row>21</xdr:row>
      <xdr:rowOff>198966</xdr:rowOff>
    </xdr:from>
    <xdr:to>
      <xdr:col>14</xdr:col>
      <xdr:colOff>306917</xdr:colOff>
      <xdr:row>38</xdr:row>
      <xdr:rowOff>33866</xdr:rowOff>
    </xdr:to>
    <xdr:graphicFrame macro="">
      <xdr:nvGraphicFramePr>
        <xdr:cNvPr id="3" name="Excel Word-Staplat stapeldiagram">
          <a:extLst>
            <a:ext uri="{FF2B5EF4-FFF2-40B4-BE49-F238E27FC236}">
              <a16:creationId xmlns:a16="http://schemas.microsoft.com/office/drawing/2014/main" id="{95F0B871-DCCF-43CF-AF2B-D3477C5D0AD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14</xdr:col>
      <xdr:colOff>346075</xdr:colOff>
      <xdr:row>21</xdr:row>
      <xdr:rowOff>187325</xdr:rowOff>
    </xdr:from>
    <xdr:to>
      <xdr:col>18</xdr:col>
      <xdr:colOff>238125</xdr:colOff>
      <xdr:row>38</xdr:row>
      <xdr:rowOff>38100</xdr:rowOff>
    </xdr:to>
    <xdr:graphicFrame macro="">
      <xdr:nvGraphicFramePr>
        <xdr:cNvPr id="8" name="Excel Word-Staplat stapeldiagram">
          <a:extLst>
            <a:ext uri="{FF2B5EF4-FFF2-40B4-BE49-F238E27FC236}">
              <a16:creationId xmlns:a16="http://schemas.microsoft.com/office/drawing/2014/main" id="{712693DC-506F-4B33-8ACA-AC8FF4F3778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18</xdr:col>
      <xdr:colOff>279400</xdr:colOff>
      <xdr:row>21</xdr:row>
      <xdr:rowOff>187325</xdr:rowOff>
    </xdr:from>
    <xdr:to>
      <xdr:col>22</xdr:col>
      <xdr:colOff>168275</xdr:colOff>
      <xdr:row>38</xdr:row>
      <xdr:rowOff>38100</xdr:rowOff>
    </xdr:to>
    <xdr:graphicFrame macro="">
      <xdr:nvGraphicFramePr>
        <xdr:cNvPr id="9" name="Excel Word-Staplat stapeldiagram">
          <a:extLst>
            <a:ext uri="{FF2B5EF4-FFF2-40B4-BE49-F238E27FC236}">
              <a16:creationId xmlns:a16="http://schemas.microsoft.com/office/drawing/2014/main" id="{3EA4D6AE-8D99-486F-A0FD-C93F39C575A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11</xdr:col>
      <xdr:colOff>5714</xdr:colOff>
      <xdr:row>1</xdr:row>
      <xdr:rowOff>63500</xdr:rowOff>
    </xdr:from>
    <xdr:to>
      <xdr:col>14</xdr:col>
      <xdr:colOff>296333</xdr:colOff>
      <xdr:row>3</xdr:row>
      <xdr:rowOff>142876</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A1C63BDF-930C-4CFE-A90F-D1A5C2FB174C}"/>
            </a:ext>
          </a:extLst>
        </xdr:cNvPr>
        <xdr:cNvSpPr/>
      </xdr:nvSpPr>
      <xdr:spPr>
        <a:xfrm>
          <a:off x="16106492" y="232833"/>
          <a:ext cx="2576619" cy="516821"/>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twoCellAnchor>
    <xdr:from>
      <xdr:col>11</xdr:col>
      <xdr:colOff>5716</xdr:colOff>
      <xdr:row>4</xdr:row>
      <xdr:rowOff>167992</xdr:rowOff>
    </xdr:from>
    <xdr:to>
      <xdr:col>15</xdr:col>
      <xdr:colOff>21167</xdr:colOff>
      <xdr:row>15</xdr:row>
      <xdr:rowOff>154868</xdr:rowOff>
    </xdr:to>
    <xdr:sp macro="" textlink="">
      <xdr:nvSpPr>
        <xdr:cNvPr id="3" name="Rektangel 2" descr="En form med information. Detta istället för en textruta.">
          <a:extLst>
            <a:ext uri="{FF2B5EF4-FFF2-40B4-BE49-F238E27FC236}">
              <a16:creationId xmlns:a16="http://schemas.microsoft.com/office/drawing/2014/main" id="{01EEE6D6-C128-440A-AA80-63492F372B0A}"/>
            </a:ext>
          </a:extLst>
        </xdr:cNvPr>
        <xdr:cNvSpPr/>
      </xdr:nvSpPr>
      <xdr:spPr>
        <a:xfrm>
          <a:off x="16106494" y="944103"/>
          <a:ext cx="2894117" cy="1849543"/>
        </a:xfrm>
        <a:prstGeom prst="rect">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pPr algn="l"/>
          <a:r>
            <a:rPr lang="sv-SE" sz="900" b="1">
              <a:solidFill>
                <a:schemeClr val="tx1"/>
              </a:solidFill>
            </a:rPr>
            <a:t>Statistikens innehåll</a:t>
          </a:r>
        </a:p>
        <a:p>
          <a:pPr algn="l"/>
          <a:r>
            <a:rPr lang="sv-SE" sz="900">
              <a:solidFill>
                <a:schemeClr val="tx1"/>
              </a:solidFill>
            </a:rPr>
            <a:t>Statistiken redovisar antal personer som har besökt tandvården oavsett  åtgärd. Personer som har avlidit under 2023 och 2024 har exkluderats.</a:t>
          </a:r>
          <a:r>
            <a:rPr lang="sv-SE" sz="900" baseline="0">
              <a:solidFill>
                <a:schemeClr val="tx1"/>
              </a:solidFill>
            </a:rPr>
            <a:t> </a:t>
          </a:r>
          <a:r>
            <a:rPr lang="sv-SE" sz="900">
              <a:solidFill>
                <a:schemeClr val="tx1"/>
              </a:solidFill>
            </a:rPr>
            <a:t>Vid beräkning av andel av befolkningen  har medelbefolkningen 2025</a:t>
          </a:r>
          <a:r>
            <a:rPr lang="sv-SE" sz="900" baseline="0">
              <a:solidFill>
                <a:schemeClr val="tx1"/>
              </a:solidFill>
            </a:rPr>
            <a:t> </a:t>
          </a:r>
          <a:r>
            <a:rPr lang="sv-SE" sz="900">
              <a:solidFill>
                <a:schemeClr val="tx1"/>
              </a:solidFill>
            </a:rPr>
            <a:t>använts.</a:t>
          </a:r>
        </a:p>
      </xdr:txBody>
    </xdr:sp>
    <xdr:clientData/>
  </xdr:twoCellAnchor>
  <xdr:twoCellAnchor>
    <xdr:from>
      <xdr:col>0</xdr:col>
      <xdr:colOff>6350</xdr:colOff>
      <xdr:row>53</xdr:row>
      <xdr:rowOff>0</xdr:rowOff>
    </xdr:from>
    <xdr:to>
      <xdr:col>4</xdr:col>
      <xdr:colOff>26912</xdr:colOff>
      <xdr:row>84</xdr:row>
      <xdr:rowOff>32052</xdr:rowOff>
    </xdr:to>
    <xdr:graphicFrame macro="">
      <xdr:nvGraphicFramePr>
        <xdr:cNvPr id="6" name="Excel Word-Liggande staplat stapeldiagram">
          <a:extLst>
            <a:ext uri="{FF2B5EF4-FFF2-40B4-BE49-F238E27FC236}">
              <a16:creationId xmlns:a16="http://schemas.microsoft.com/office/drawing/2014/main" id="{A0DE5455-1F5A-40B6-BDF6-0E9FB426F97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49741</xdr:colOff>
      <xdr:row>53</xdr:row>
      <xdr:rowOff>0</xdr:rowOff>
    </xdr:from>
    <xdr:to>
      <xdr:col>7</xdr:col>
      <xdr:colOff>372986</xdr:colOff>
      <xdr:row>84</xdr:row>
      <xdr:rowOff>1</xdr:rowOff>
    </xdr:to>
    <xdr:graphicFrame macro="">
      <xdr:nvGraphicFramePr>
        <xdr:cNvPr id="7" name="Excel Word-Liggande staplat stapeldiagram">
          <a:extLst>
            <a:ext uri="{FF2B5EF4-FFF2-40B4-BE49-F238E27FC236}">
              <a16:creationId xmlns:a16="http://schemas.microsoft.com/office/drawing/2014/main" id="{1FB63A49-7431-4656-A960-3257977BE8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409575</xdr:colOff>
      <xdr:row>53</xdr:row>
      <xdr:rowOff>0</xdr:rowOff>
    </xdr:from>
    <xdr:to>
      <xdr:col>11</xdr:col>
      <xdr:colOff>277736</xdr:colOff>
      <xdr:row>83</xdr:row>
      <xdr:rowOff>144993</xdr:rowOff>
    </xdr:to>
    <xdr:graphicFrame macro="">
      <xdr:nvGraphicFramePr>
        <xdr:cNvPr id="9" name="Excel Word-Liggande staplat stapeldiagram">
          <a:extLst>
            <a:ext uri="{FF2B5EF4-FFF2-40B4-BE49-F238E27FC236}">
              <a16:creationId xmlns:a16="http://schemas.microsoft.com/office/drawing/2014/main" id="{45E1FE6F-5E23-4D6E-830C-AA1137273D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10</xdr:col>
      <xdr:colOff>54429</xdr:colOff>
      <xdr:row>1</xdr:row>
      <xdr:rowOff>39371</xdr:rowOff>
    </xdr:from>
    <xdr:to>
      <xdr:col>13</xdr:col>
      <xdr:colOff>204861</xdr:colOff>
      <xdr:row>3</xdr:row>
      <xdr:rowOff>99785</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B9329D02-0602-4397-A6C4-BA53F1E7B373}"/>
            </a:ext>
          </a:extLst>
        </xdr:cNvPr>
        <xdr:cNvSpPr/>
      </xdr:nvSpPr>
      <xdr:spPr>
        <a:xfrm>
          <a:off x="15230929" y="211728"/>
          <a:ext cx="2681361" cy="495843"/>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twoCellAnchor>
    <xdr:from>
      <xdr:col>0</xdr:col>
      <xdr:colOff>18143</xdr:colOff>
      <xdr:row>9</xdr:row>
      <xdr:rowOff>21370</xdr:rowOff>
    </xdr:from>
    <xdr:to>
      <xdr:col>3</xdr:col>
      <xdr:colOff>36286</xdr:colOff>
      <xdr:row>25</xdr:row>
      <xdr:rowOff>27213</xdr:rowOff>
    </xdr:to>
    <xdr:graphicFrame macro="">
      <xdr:nvGraphicFramePr>
        <xdr:cNvPr id="4" name="Excel Word-Stapeldiagram">
          <a:extLst>
            <a:ext uri="{FF2B5EF4-FFF2-40B4-BE49-F238E27FC236}">
              <a16:creationId xmlns:a16="http://schemas.microsoft.com/office/drawing/2014/main" id="{88CDDB9A-E99A-43CD-A7A3-423720C9FA7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kttr01\Downloads\2023-6-8606-tabeller%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er information"/>
      <sheetName val="Innehållsförteckning"/>
      <sheetName val="Om statistiken"/>
      <sheetName val="Definitioner och mått"/>
      <sheetName val="Ordlista - List of Terms"/>
      <sheetName val="Europeisk kortlista"/>
      <sheetName val="Plötslig spädbarnsdöd"/>
      <sheetName val="Åtgärdbar dödlighet"/>
      <sheetName val="Utbildningsnivå"/>
      <sheetName val="Tidsserier 1987-2022"/>
      <sheetName val="Tabell 1A"/>
      <sheetName val="Tabell 1B"/>
      <sheetName val="Tabell 2"/>
      <sheetName val="Tabell 3"/>
      <sheetName val="Tabell 4A"/>
      <sheetName val="Tabell 4B"/>
      <sheetName val="Tabell 5"/>
      <sheetName val="Tabell 6A"/>
      <sheetName val="Tabell 6B"/>
      <sheetName val="Tabell 7A"/>
      <sheetName val="Tabell 7B"/>
      <sheetName val="Tabell 8"/>
      <sheetName val="Tabell 9"/>
      <sheetName val="Tabell 10"/>
      <sheetName val="Tabell 11"/>
      <sheetName val="Tabell 12A"/>
      <sheetName val="Tabell 12B"/>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0000000}" name="Tabell4" displayName="Tabell4" ref="A2:B45" totalsRowShown="0" tableBorderDxfId="1765" headerRowCellStyle="Tabellrubrik" dataCellStyle="Tabellltext">
  <tableColumns count="2">
    <tableColumn id="1" xr3:uid="{00000000-0010-0000-0000-000001000000}" name="Ordlista" dataCellStyle="Tabellltext"/>
    <tableColumn id="2" xr3:uid="{00000000-0010-0000-0000-000002000000}" name="List of Terms" dataCellStyle="Tabellltext"/>
  </tableColumns>
  <tableStyleInfo name="1. SoS Tabell blå text"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9000000}" name="Tabell15" displayName="Tabell15" ref="A4:J26" totalsRowShown="0" dataDxfId="1658" tableBorderDxfId="1657" headerRowCellStyle="Tabell: rad- och kolumnrubrik">
  <autoFilter ref="A4:J26" xr:uid="{00000000-0009-0000-0100-00000F000000}"/>
  <tableColumns count="10">
    <tableColumn id="1" xr3:uid="{00000000-0010-0000-0900-000001000000}" name="Län" dataDxfId="1656"/>
    <tableColumn id="2" xr3:uid="{00000000-0010-0000-0900-000002000000}" name="Män 2025" dataDxfId="1655"/>
    <tableColumn id="3" xr3:uid="{00000000-0010-0000-0900-000003000000}" name="Män 2024–2025" dataDxfId="1654"/>
    <tableColumn id="4" xr3:uid="{00000000-0010-0000-0900-000004000000}" name="Män 2023–2025" dataDxfId="1653"/>
    <tableColumn id="5" xr3:uid="{00000000-0010-0000-0900-000005000000}" name="Kvinnor 2025" dataDxfId="1652"/>
    <tableColumn id="6" xr3:uid="{00000000-0010-0000-0900-000006000000}" name="Kvinnor  2024–2025" dataDxfId="1651"/>
    <tableColumn id="7" xr3:uid="{00000000-0010-0000-0900-000007000000}" name=" Kvinnor 2023–2025" dataDxfId="1650"/>
    <tableColumn id="8" xr3:uid="{00000000-0010-0000-0900-000008000000}" name="Totalt 2025" dataDxfId="1649"/>
    <tableColumn id="9" xr3:uid="{00000000-0010-0000-0900-000009000000}" name=" Totalt 2024–2025" dataDxfId="1648"/>
    <tableColumn id="10" xr3:uid="{00000000-0010-0000-0900-00000A000000}" name="Totalt 2023–2025" dataDxfId="1647"/>
  </tableColumns>
  <tableStyleInfo name="1. SoS Tabell blå"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A000000}" name="Tabell16" displayName="Tabell16" ref="A30:J52" totalsRowShown="0" dataDxfId="1646" headerRowCellStyle="Tabell: rad- och kolumnrubrik">
  <autoFilter ref="A30:J52" xr:uid="{00000000-0009-0000-0100-000010000000}"/>
  <tableColumns count="10">
    <tableColumn id="1" xr3:uid="{00000000-0010-0000-0A00-000001000000}" name="Län" dataDxfId="1645"/>
    <tableColumn id="2" xr3:uid="{00000000-0010-0000-0A00-000002000000}" name="Män (%) 2025" dataDxfId="1644"/>
    <tableColumn id="3" xr3:uid="{00000000-0010-0000-0A00-000003000000}" name="Män (%) 2024–2025" dataDxfId="1643"/>
    <tableColumn id="4" xr3:uid="{00000000-0010-0000-0A00-000004000000}" name="Män (%) 2023–2025" dataDxfId="1642"/>
    <tableColumn id="5" xr3:uid="{00000000-0010-0000-0A00-000005000000}" name="Kvinnor (%) 2025" dataDxfId="1641"/>
    <tableColumn id="6" xr3:uid="{00000000-0010-0000-0A00-000006000000}" name="Kvinnor (%)  2024–2025" dataDxfId="1640"/>
    <tableColumn id="7" xr3:uid="{00000000-0010-0000-0A00-000007000000}" name=" Kvinnor (%) 2023–2025" dataDxfId="1639"/>
    <tableColumn id="8" xr3:uid="{00000000-0010-0000-0A00-000008000000}" name="Totalt (%) 2025" dataDxfId="1638"/>
    <tableColumn id="9" xr3:uid="{00000000-0010-0000-0A00-000009000000}" name=" Totalt (%) 2024–2025" dataDxfId="1637"/>
    <tableColumn id="10" xr3:uid="{00000000-0010-0000-0A00-00000A000000}" name="Totalt (%) 2023–2025" dataDxfId="1636"/>
  </tableColumns>
  <tableStyleInfo name="1. SoS Tabell blå"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0B000000}" name="Tabell17" displayName="Tabell17" ref="A4:J8" totalsRowShown="0" headerRowDxfId="1635" headerRowCellStyle="Tabell: rad- och kolumnrubrik" dataCellStyle="Tabellltext">
  <autoFilter ref="A4:J8" xr:uid="{00000000-0009-0000-0100-000011000000}"/>
  <tableColumns count="10">
    <tableColumn id="1" xr3:uid="{00000000-0010-0000-0B00-000001000000}" name="Högsta utbildningsnivå" dataDxfId="1634" dataCellStyle="Tabellltext"/>
    <tableColumn id="2" xr3:uid="{00000000-0010-0000-0B00-000002000000}" name="Män (%) 2025" dataDxfId="1633" dataCellStyle="Tabellltext"/>
    <tableColumn id="3" xr3:uid="{00000000-0010-0000-0B00-000003000000}" name="Män (%) 2024–2025" dataCellStyle="Tabellltext"/>
    <tableColumn id="4" xr3:uid="{00000000-0010-0000-0B00-000004000000}" name="Män (%) 2023–2025" dataDxfId="1632" dataCellStyle="Tabellltext"/>
    <tableColumn id="5" xr3:uid="{00000000-0010-0000-0B00-000005000000}" name="Kvinnor (%) 2025" dataDxfId="1631" dataCellStyle="Tabellltext"/>
    <tableColumn id="6" xr3:uid="{00000000-0010-0000-0B00-000006000000}" name="Kvinnor (%)  2024–2025" dataCellStyle="Tabellltext"/>
    <tableColumn id="7" xr3:uid="{00000000-0010-0000-0B00-000007000000}" name=" Kvinnor (%) 2023–2025" dataDxfId="1630" dataCellStyle="Tabellltext"/>
    <tableColumn id="8" xr3:uid="{00000000-0010-0000-0B00-000008000000}" name="Totalt (%) 2025" dataDxfId="1629" dataCellStyle="Tabellltext"/>
    <tableColumn id="9" xr3:uid="{00000000-0010-0000-0B00-000009000000}" name=" Totalt (%) 2024–2025" dataCellStyle="Tabellltext"/>
    <tableColumn id="10" xr3:uid="{00000000-0010-0000-0B00-00000A000000}" name="Totalt (%) 2023–2025" dataDxfId="1628" dataCellStyle="Tabellltext"/>
  </tableColumns>
  <tableStyleInfo name="1. SoS Tabell blå"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0C000000}" name="Tabell18" displayName="Tabell18" ref="A4:G19" totalsRowShown="0" headerRowDxfId="1627" dataDxfId="1626" headerRowCellStyle="Tabell: rad- och kolumnrubrik">
  <autoFilter ref="A4:G19" xr:uid="{00000000-0009-0000-0100-000012000000}"/>
  <tableColumns count="7">
    <tableColumn id="1" xr3:uid="{00000000-0010-0000-0C00-000001000000}" name="Ålder "/>
    <tableColumn id="2" xr3:uid="{00000000-0010-0000-0C00-000002000000}" name="Män Region" dataDxfId="1625"/>
    <tableColumn id="3" xr3:uid="{00000000-0010-0000-0C00-000003000000}" name="Män Privat" dataDxfId="1624"/>
    <tableColumn id="4" xr3:uid="{00000000-0010-0000-0C00-000004000000}" name="Kvinnor Region" dataDxfId="1623"/>
    <tableColumn id="5" xr3:uid="{00000000-0010-0000-0C00-000005000000}" name="Kvinnor Privat" dataDxfId="1622"/>
    <tableColumn id="6" xr3:uid="{00000000-0010-0000-0C00-000006000000}" name="Totalt Region" dataDxfId="1621"/>
    <tableColumn id="7" xr3:uid="{00000000-0010-0000-0C00-000007000000}" name="Totalt Privat" dataDxfId="1620"/>
  </tableColumns>
  <tableStyleInfo name="1. SoS Tabell blå"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0D000000}" name="Tabell19" displayName="Tabell19" ref="A23:G45" totalsRowShown="0" headerRowDxfId="1619" dataDxfId="1618" headerRowCellStyle="Tabell: rad- och kolumnrubrik">
  <autoFilter ref="A23:G45" xr:uid="{00000000-0009-0000-0100-000013000000}"/>
  <tableColumns count="7">
    <tableColumn id="1" xr3:uid="{00000000-0010-0000-0D00-000001000000}" name="Län" dataDxfId="1617"/>
    <tableColumn id="2" xr3:uid="{00000000-0010-0000-0D00-000002000000}" name="Män Region" dataDxfId="1616"/>
    <tableColumn id="3" xr3:uid="{00000000-0010-0000-0D00-000003000000}" name="Män Privat" dataDxfId="1615"/>
    <tableColumn id="4" xr3:uid="{00000000-0010-0000-0D00-000004000000}" name="Kvinnor Region" dataDxfId="1614"/>
    <tableColumn id="5" xr3:uid="{00000000-0010-0000-0D00-000005000000}" name="Kvinnor Privat" dataDxfId="1613"/>
    <tableColumn id="6" xr3:uid="{00000000-0010-0000-0D00-000006000000}" name="Totalt Region" dataDxfId="1612"/>
    <tableColumn id="7" xr3:uid="{00000000-0010-0000-0D00-000007000000}" name="Totalt Privat" dataDxfId="1611"/>
  </tableColumns>
  <tableStyleInfo name="1. SoS Tabell blå"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0E000000}" name="Tabell20" displayName="Tabell20" ref="A49:U71" totalsRowShown="0" headerRowDxfId="1610" dataDxfId="1609" headerRowCellStyle="Tabell: rad- och kolumnrubrik">
  <autoFilter ref="A49:U71" xr:uid="{00000000-0009-0000-0100-000014000000}"/>
  <tableColumns count="21">
    <tableColumn id="1" xr3:uid="{00000000-0010-0000-0E00-000001000000}" name="Län" dataDxfId="1608"/>
    <tableColumn id="2" xr3:uid="{00000000-0010-0000-0E00-000002000000}" name="2016 Region" dataDxfId="1607"/>
    <tableColumn id="3" xr3:uid="{00000000-0010-0000-0E00-000003000000}" name="2016 Privat" dataDxfId="1606"/>
    <tableColumn id="4" xr3:uid="{00000000-0010-0000-0E00-000004000000}" name="2017 Region" dataDxfId="1605"/>
    <tableColumn id="5" xr3:uid="{00000000-0010-0000-0E00-000005000000}" name="2017 Privat" dataDxfId="1604"/>
    <tableColumn id="6" xr3:uid="{00000000-0010-0000-0E00-000006000000}" name="2018 Region" dataDxfId="1603"/>
    <tableColumn id="7" xr3:uid="{00000000-0010-0000-0E00-000007000000}" name="2018 Privat" dataDxfId="1602"/>
    <tableColumn id="8" xr3:uid="{00000000-0010-0000-0E00-000008000000}" name="2019 Region" dataDxfId="1601"/>
    <tableColumn id="9" xr3:uid="{00000000-0010-0000-0E00-000009000000}" name="2019 Privat" dataDxfId="1600"/>
    <tableColumn id="10" xr3:uid="{00000000-0010-0000-0E00-00000A000000}" name="2020 Region" dataDxfId="1599"/>
    <tableColumn id="11" xr3:uid="{00000000-0010-0000-0E00-00000B000000}" name="2020 Privat" dataDxfId="1598"/>
    <tableColumn id="12" xr3:uid="{00000000-0010-0000-0E00-00000C000000}" name="2021 Region" dataDxfId="1597"/>
    <tableColumn id="13" xr3:uid="{00000000-0010-0000-0E00-00000D000000}" name="2021 Privat" dataDxfId="1596"/>
    <tableColumn id="14" xr3:uid="{00000000-0010-0000-0E00-00000E000000}" name="2022 Region" dataDxfId="1595"/>
    <tableColumn id="15" xr3:uid="{00000000-0010-0000-0E00-00000F000000}" name="2022 Privat" dataDxfId="1594"/>
    <tableColumn id="16" xr3:uid="{00000000-0010-0000-0E00-000010000000}" name="2023 Region" dataDxfId="1593"/>
    <tableColumn id="17" xr3:uid="{00000000-0010-0000-0E00-000011000000}" name="2023 Privat" dataDxfId="1592"/>
    <tableColumn id="18" xr3:uid="{00000000-0010-0000-0E00-000012000000}" name="2024 Region" dataDxfId="1591"/>
    <tableColumn id="19" xr3:uid="{00000000-0010-0000-0E00-000013000000}" name="2024 Privat" dataDxfId="1590"/>
    <tableColumn id="20" xr3:uid="{00000000-0010-0000-0E00-000014000000}" name="2025 Region" dataDxfId="1589"/>
    <tableColumn id="21" xr3:uid="{00000000-0010-0000-0E00-000015000000}" name="2025 Privat" dataDxfId="1588"/>
  </tableColumns>
  <tableStyleInfo name="1. SoS Tabell blå"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0F000000}" name="Tabell22" displayName="Tabell22" ref="A4:J19" totalsRowShown="0" dataDxfId="1587" headerRowCellStyle="Tabell: rad- och kolumnrubrik">
  <autoFilter ref="A4:J19" xr:uid="{00000000-0009-0000-0100-000016000000}"/>
  <tableColumns count="10">
    <tableColumn id="1" xr3:uid="{00000000-0010-0000-0F00-000001000000}" name="Ålder "/>
    <tableColumn id="2" xr3:uid="{00000000-0010-0000-0F00-000002000000}" name="Män 2025" dataDxfId="1586"/>
    <tableColumn id="3" xr3:uid="{00000000-0010-0000-0F00-000003000000}" name="Män 2024–2025" dataDxfId="1585"/>
    <tableColumn id="4" xr3:uid="{00000000-0010-0000-0F00-000004000000}" name="Män 2023–2025" dataDxfId="1584"/>
    <tableColumn id="5" xr3:uid="{00000000-0010-0000-0F00-000005000000}" name="Kvinnor 2025" dataDxfId="1583"/>
    <tableColumn id="6" xr3:uid="{00000000-0010-0000-0F00-000006000000}" name="Kvinnor  2024–2025" dataDxfId="1582"/>
    <tableColumn id="7" xr3:uid="{00000000-0010-0000-0F00-000007000000}" name=" Kvinnor 2023–2025" dataDxfId="1581"/>
    <tableColumn id="8" xr3:uid="{00000000-0010-0000-0F00-000008000000}" name="Totalt 2025" dataDxfId="1580"/>
    <tableColumn id="9" xr3:uid="{00000000-0010-0000-0F00-000009000000}" name=" Totalt 2024–2025" dataDxfId="1579"/>
    <tableColumn id="10" xr3:uid="{00000000-0010-0000-0F00-00000A000000}" name="Totalt 2023–2025" dataDxfId="1578"/>
  </tableColumns>
  <tableStyleInfo name="1. SoS Tabell blå"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0000000}" name="Tabell23" displayName="Tabell23" ref="A23:J38" totalsRowShown="0" dataDxfId="1577" headerRowCellStyle="Tabell: rad- och kolumnrubrik">
  <autoFilter ref="A23:J38" xr:uid="{00000000-0009-0000-0100-000017000000}"/>
  <tableColumns count="10">
    <tableColumn id="1" xr3:uid="{00000000-0010-0000-1000-000001000000}" name="Ålder "/>
    <tableColumn id="2" xr3:uid="{00000000-0010-0000-1000-000002000000}" name="Män 2025" dataDxfId="1576"/>
    <tableColumn id="3" xr3:uid="{00000000-0010-0000-1000-000003000000}" name="Män 2024–2025" dataDxfId="1575"/>
    <tableColumn id="4" xr3:uid="{00000000-0010-0000-1000-000004000000}" name="Män 2023–2025" dataDxfId="1574"/>
    <tableColumn id="5" xr3:uid="{00000000-0010-0000-1000-000005000000}" name="Kvinnor 2025" dataDxfId="1573"/>
    <tableColumn id="6" xr3:uid="{00000000-0010-0000-1000-000006000000}" name="Kvinnor  2024–2025" dataDxfId="1572"/>
    <tableColumn id="7" xr3:uid="{00000000-0010-0000-1000-000007000000}" name=" Kvinnor 2023–2025" dataDxfId="1571"/>
    <tableColumn id="8" xr3:uid="{00000000-0010-0000-1000-000008000000}" name="Totalt 2025" dataDxfId="1570"/>
    <tableColumn id="9" xr3:uid="{00000000-0010-0000-1000-000009000000}" name=" Totalt 2024–2025" dataDxfId="1569"/>
    <tableColumn id="10" xr3:uid="{00000000-0010-0000-1000-00000A000000}" name="Totalt 2023–2025" dataDxfId="1568"/>
  </tableColumns>
  <tableStyleInfo name="1. SoS Tabell blå"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1000000}" name="Tabell24" displayName="Tabell24" ref="A42:AE57" totalsRowShown="0" dataDxfId="1567" headerRowCellStyle="Tabell: rad- och kolumnrubrik">
  <autoFilter ref="A42:AE57" xr:uid="{00000000-0009-0000-0100-000018000000}"/>
  <tableColumns count="31">
    <tableColumn id="1" xr3:uid="{00000000-0010-0000-1100-000001000000}" name="Ålder " dataDxfId="1566"/>
    <tableColumn id="2" xr3:uid="{00000000-0010-0000-1100-000002000000}" name="2016 Senaste året" dataDxfId="1565"/>
    <tableColumn id="3" xr3:uid="{00000000-0010-0000-1100-000003000000}" name="2016 Senaste två åren" dataDxfId="1564"/>
    <tableColumn id="4" xr3:uid="{00000000-0010-0000-1100-000004000000}" name="2016 Senaste tre åren" dataDxfId="1563"/>
    <tableColumn id="5" xr3:uid="{00000000-0010-0000-1100-000005000000}" name="2017 Senaste året" dataDxfId="1562"/>
    <tableColumn id="6" xr3:uid="{00000000-0010-0000-1100-000006000000}" name="2017 Senaste två åren" dataDxfId="1561"/>
    <tableColumn id="7" xr3:uid="{00000000-0010-0000-1100-000007000000}" name="2017 Senaste tre åren" dataDxfId="1560"/>
    <tableColumn id="8" xr3:uid="{00000000-0010-0000-1100-000008000000}" name="2018 Senaste året" dataDxfId="1559"/>
    <tableColumn id="9" xr3:uid="{00000000-0010-0000-1100-000009000000}" name="2018 Senaste två åren" dataDxfId="1558"/>
    <tableColumn id="10" xr3:uid="{00000000-0010-0000-1100-00000A000000}" name="2018 Senaste tre åren" dataDxfId="1557"/>
    <tableColumn id="11" xr3:uid="{00000000-0010-0000-1100-00000B000000}" name="2019 Senaste året" dataDxfId="1556"/>
    <tableColumn id="12" xr3:uid="{00000000-0010-0000-1100-00000C000000}" name="2019 Senaste två åren" dataDxfId="1555"/>
    <tableColumn id="13" xr3:uid="{00000000-0010-0000-1100-00000D000000}" name="2019 Senaste tre åren" dataDxfId="1554"/>
    <tableColumn id="14" xr3:uid="{00000000-0010-0000-1100-00000E000000}" name="2020 Senaste året" dataDxfId="1553"/>
    <tableColumn id="15" xr3:uid="{00000000-0010-0000-1100-00000F000000}" name="2020 Senaste två åren" dataDxfId="1552"/>
    <tableColumn id="16" xr3:uid="{00000000-0010-0000-1100-000010000000}" name="2020 Senaste tre åren" dataDxfId="1551"/>
    <tableColumn id="17" xr3:uid="{00000000-0010-0000-1100-000011000000}" name="2021 Senaste året" dataDxfId="1550"/>
    <tableColumn id="18" xr3:uid="{00000000-0010-0000-1100-000012000000}" name="2021 Senaste två åren" dataDxfId="1549"/>
    <tableColumn id="19" xr3:uid="{00000000-0010-0000-1100-000013000000}" name="2021 Senaste tre åren" dataDxfId="1548"/>
    <tableColumn id="20" xr3:uid="{00000000-0010-0000-1100-000014000000}" name="2022 Senaste året" dataDxfId="1547"/>
    <tableColumn id="21" xr3:uid="{00000000-0010-0000-1100-000015000000}" name="2022 Senaste två åren" dataDxfId="1546"/>
    <tableColumn id="22" xr3:uid="{00000000-0010-0000-1100-000016000000}" name="2022 Senaste tre åren" dataDxfId="1545"/>
    <tableColumn id="23" xr3:uid="{00000000-0010-0000-1100-000017000000}" name="2023 Senaste året" dataDxfId="1544"/>
    <tableColumn id="24" xr3:uid="{00000000-0010-0000-1100-000018000000}" name="2023 Senaste två åren" dataDxfId="1543"/>
    <tableColumn id="25" xr3:uid="{00000000-0010-0000-1100-000019000000}" name="2023 Senaste tre åren" dataDxfId="1542"/>
    <tableColumn id="26" xr3:uid="{00000000-0010-0000-1100-00001A000000}" name="2024 Senaste året" dataDxfId="1541"/>
    <tableColumn id="27" xr3:uid="{00000000-0010-0000-1100-00001B000000}" name="2024 Senaste två åren" dataDxfId="1540"/>
    <tableColumn id="28" xr3:uid="{00000000-0010-0000-1100-00001C000000}" name="2024 Senaste tre åren" dataDxfId="1539"/>
    <tableColumn id="29" xr3:uid="{00000000-0010-0000-1100-00001D000000}" name="2025 Senaste året" dataDxfId="1538"/>
    <tableColumn id="30" xr3:uid="{00000000-0010-0000-1100-00001E000000}" name="2025 Senaste två åren" dataDxfId="1537"/>
    <tableColumn id="31" xr3:uid="{00000000-0010-0000-1100-00001F000000}" name="2025 Senaste tre åren" dataDxfId="1536"/>
  </tableColumns>
  <tableStyleInfo name="1. SoS Tabell blå"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12000000}" name="Tabell1" displayName="Tabell1" ref="A4:J26" totalsRowShown="0" headerRowDxfId="1535" tableBorderDxfId="1534" headerRowCellStyle="Tabell: rad- och kolumnrubrik">
  <autoFilter ref="A4:J26" xr:uid="{00000000-0009-0000-0100-000001000000}"/>
  <tableColumns count="10">
    <tableColumn id="1" xr3:uid="{00000000-0010-0000-1200-000001000000}" name="Län" dataDxfId="1533"/>
    <tableColumn id="2" xr3:uid="{00000000-0010-0000-1200-000002000000}" name="Män, _x000a_2025" dataDxfId="1532"/>
    <tableColumn id="3" xr3:uid="{00000000-0010-0000-1200-000003000000}" name="Män, _x000a_2024–2025" dataDxfId="1531"/>
    <tableColumn id="4" xr3:uid="{00000000-0010-0000-1200-000004000000}" name="Män, _x000a_2023–2025" dataDxfId="1530"/>
    <tableColumn id="5" xr3:uid="{00000000-0010-0000-1200-000005000000}" name="Kvinnor, _x000a_2025" dataDxfId="1529"/>
    <tableColumn id="6" xr3:uid="{00000000-0010-0000-1200-000006000000}" name="Kvinnor, _x000a_2024–2025" dataDxfId="1528"/>
    <tableColumn id="7" xr3:uid="{00000000-0010-0000-1200-000007000000}" name="Kvinnor, _x000a_2023–2025" dataDxfId="1527"/>
    <tableColumn id="8" xr3:uid="{00000000-0010-0000-1200-000008000000}" name="Totalt, _x000a_2025" dataDxfId="1526"/>
    <tableColumn id="9" xr3:uid="{00000000-0010-0000-1200-000009000000}" name="Totalt, _x000a_2024–2025" dataDxfId="1525"/>
    <tableColumn id="10" xr3:uid="{00000000-0010-0000-1200-00000A000000}" name="Totalt, _x000a_2023–2025" dataDxfId="1524"/>
  </tableColumns>
  <tableStyleInfo name="1. SoS Tabell blå"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ell43" displayName="Tabell43" ref="A3:C9" totalsRowShown="0" headerRowDxfId="1764" dataDxfId="1763" tableBorderDxfId="1762" headerRowCellStyle="Tabellrubrik" dataCellStyle="Tabellltext">
  <tableColumns count="3">
    <tableColumn id="1" xr3:uid="{00000000-0010-0000-0100-000001000000}" name="Kod/Code" dataDxfId="1761" dataCellStyle="Tabellltext"/>
    <tableColumn id="2" xr3:uid="{00000000-0010-0000-0100-000002000000}" name="Åtgärd" dataDxfId="1760" dataCellStyle="Tabellltext"/>
    <tableColumn id="3" xr3:uid="{00000000-0010-0000-0100-000003000000}" name="Intervention " dataDxfId="1759" dataCellStyle="Tabellltext"/>
  </tableColumns>
  <tableStyleInfo name="1. SoS Tabell blå text"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13000000}" name="Tabell110" displayName="Tabell110" ref="A30:J52" totalsRowShown="0" headerRowDxfId="1523" tableBorderDxfId="1522" headerRowCellStyle="Tabell: rad- och kolumnrubrik">
  <autoFilter ref="A30:J52" xr:uid="{00000000-0009-0000-0100-000005000000}"/>
  <tableColumns count="10">
    <tableColumn id="1" xr3:uid="{00000000-0010-0000-1300-000001000000}" name="Län" dataDxfId="1521"/>
    <tableColumn id="2" xr3:uid="{00000000-0010-0000-1300-000002000000}" name="Män (%), _x000a_2025" dataDxfId="1520"/>
    <tableColumn id="3" xr3:uid="{00000000-0010-0000-1300-000003000000}" name="Män (%), _x000a_2024–2025" dataDxfId="1519"/>
    <tableColumn id="4" xr3:uid="{00000000-0010-0000-1300-000004000000}" name="Män (%), _x000a_2023–2025" dataDxfId="1518"/>
    <tableColumn id="5" xr3:uid="{00000000-0010-0000-1300-000005000000}" name="Kvinnor (%), 2025" dataDxfId="1517"/>
    <tableColumn id="6" xr3:uid="{00000000-0010-0000-1300-000006000000}" name="Kvinnor (%), 2024–2025" dataDxfId="1516"/>
    <tableColumn id="7" xr3:uid="{00000000-0010-0000-1300-000007000000}" name="Kvinnor (%), 2023–2025" dataDxfId="1515"/>
    <tableColumn id="8" xr3:uid="{00000000-0010-0000-1300-000008000000}" name="Totalt (%), 2025" dataDxfId="1514"/>
    <tableColumn id="9" xr3:uid="{00000000-0010-0000-1300-000009000000}" name="Totalt (%), 2024–2025" dataDxfId="1513"/>
    <tableColumn id="10" xr3:uid="{00000000-0010-0000-1300-00000A000000}" name="Totalt (%), 2023–2025" dataDxfId="1512"/>
  </tableColumns>
  <tableStyleInfo name="1. SoS Tabell blå"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14000000}" name="Tabell11" displayName="Tabell11" ref="A4:J8" totalsRowShown="0" headerRowDxfId="1511" dataDxfId="1509" headerRowBorderDxfId="1510" tableBorderDxfId="1508" headerRowCellStyle="Tabell: rad- och kolumnrubrik">
  <autoFilter ref="A4:J8" xr:uid="{00000000-0009-0000-0100-00000B000000}"/>
  <tableColumns count="10">
    <tableColumn id="1" xr3:uid="{00000000-0010-0000-1400-000001000000}" name="Högsta utbildningsnivå" dataDxfId="1507"/>
    <tableColumn id="2" xr3:uid="{00000000-0010-0000-1400-000002000000}" name="Män (%), _x000a_2025" dataDxfId="1506"/>
    <tableColumn id="3" xr3:uid="{00000000-0010-0000-1400-000003000000}" name="Män (%), _x000a_2024–2025" dataDxfId="1505"/>
    <tableColumn id="4" xr3:uid="{00000000-0010-0000-1400-000004000000}" name="Män (%), _x000a_2023–2025" dataDxfId="1504"/>
    <tableColumn id="5" xr3:uid="{00000000-0010-0000-1400-000005000000}" name="Kvinnor (%), 2025" dataDxfId="1503"/>
    <tableColumn id="6" xr3:uid="{00000000-0010-0000-1400-000006000000}" name="Kvinnor (%), 2024–2025" dataDxfId="1502"/>
    <tableColumn id="7" xr3:uid="{00000000-0010-0000-1400-000007000000}" name="Kvinnor (%), 2023–2025" dataDxfId="1501"/>
    <tableColumn id="8" xr3:uid="{00000000-0010-0000-1400-000008000000}" name="Totalt (%), 2025" dataDxfId="1500"/>
    <tableColumn id="9" xr3:uid="{00000000-0010-0000-1400-000009000000}" name="Totalt (%), 2024–2025" dataDxfId="1499"/>
    <tableColumn id="10" xr3:uid="{00000000-0010-0000-1400-00000A000000}" name="Totalt (%), 2023–2025" dataDxfId="1498"/>
  </tableColumns>
  <tableStyleInfo name="1. SoS Tabell blå"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15000000}" name="Tabell12" displayName="Tabell12" ref="A4:G19" totalsRowShown="0" tableBorderDxfId="1497" headerRowCellStyle="Tabell: rad- och kolumnrubrik">
  <autoFilter ref="A4:G19" xr:uid="{00000000-0009-0000-0100-00000C000000}"/>
  <tableColumns count="7">
    <tableColumn id="1" xr3:uid="{00000000-0010-0000-1500-000001000000}" name="Ålder " dataDxfId="1496"/>
    <tableColumn id="2" xr3:uid="{00000000-0010-0000-1500-000002000000}" name="Män, Region" dataDxfId="1495"/>
    <tableColumn id="3" xr3:uid="{00000000-0010-0000-1500-000003000000}" name="Män, Privat" dataDxfId="1494"/>
    <tableColumn id="4" xr3:uid="{00000000-0010-0000-1500-000004000000}" name="Kvinnor, Region" dataDxfId="1493"/>
    <tableColumn id="5" xr3:uid="{00000000-0010-0000-1500-000005000000}" name="Kvinnor, Privat" dataDxfId="1492"/>
    <tableColumn id="6" xr3:uid="{00000000-0010-0000-1500-000006000000}" name="Totalt, Region" dataDxfId="1491"/>
    <tableColumn id="7" xr3:uid="{00000000-0010-0000-1500-000007000000}" name="Totalt, Privat" dataDxfId="1490"/>
  </tableColumns>
  <tableStyleInfo name="1. SoS Tabell blå"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6000000}" name="Tabell21" displayName="Tabell21" ref="A23:G45" totalsRowShown="0" tableBorderDxfId="1489" headerRowCellStyle="Tabell: rad- och kolumnrubrik">
  <autoFilter ref="A23:G45" xr:uid="{00000000-0009-0000-0100-000015000000}"/>
  <tableColumns count="7">
    <tableColumn id="1" xr3:uid="{00000000-0010-0000-1600-000001000000}" name="Län" dataDxfId="1488"/>
    <tableColumn id="2" xr3:uid="{00000000-0010-0000-1600-000002000000}" name="Män, Region" dataDxfId="1487"/>
    <tableColumn id="3" xr3:uid="{00000000-0010-0000-1600-000003000000}" name="Män, Privat" dataDxfId="1486"/>
    <tableColumn id="4" xr3:uid="{00000000-0010-0000-1600-000004000000}" name="Kvinnor, Region" dataDxfId="1485"/>
    <tableColumn id="5" xr3:uid="{00000000-0010-0000-1600-000005000000}" name="Kvinnor, Privat" dataDxfId="1484"/>
    <tableColumn id="6" xr3:uid="{00000000-0010-0000-1600-000006000000}" name="Totalt, Region" dataDxfId="1483"/>
    <tableColumn id="7" xr3:uid="{00000000-0010-0000-1600-000007000000}" name="Totalt, Privat" dataDxfId="1482"/>
  </tableColumns>
  <tableStyleInfo name="1. SoS Tabell blå"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7000000}" name="Tabell25" displayName="Tabell25" ref="A49:U71" totalsRowShown="0" headerRowDxfId="1481" tableBorderDxfId="1480">
  <autoFilter ref="A49:U71" xr:uid="{00000000-0009-0000-0100-000019000000}"/>
  <tableColumns count="21">
    <tableColumn id="1" xr3:uid="{00000000-0010-0000-1700-000001000000}" name="Län" dataDxfId="1479"/>
    <tableColumn id="2" xr3:uid="{00000000-0010-0000-1700-000002000000}" name="2016, Region" dataDxfId="1478"/>
    <tableColumn id="3" xr3:uid="{00000000-0010-0000-1700-000003000000}" name="2016, Privat" dataDxfId="1477"/>
    <tableColumn id="4" xr3:uid="{00000000-0010-0000-1700-000004000000}" name="2017, Region" dataDxfId="1476"/>
    <tableColumn id="5" xr3:uid="{00000000-0010-0000-1700-000005000000}" name="2017, Privat" dataDxfId="1475"/>
    <tableColumn id="6" xr3:uid="{00000000-0010-0000-1700-000006000000}" name="2018, Region" dataDxfId="1474"/>
    <tableColumn id="7" xr3:uid="{00000000-0010-0000-1700-000007000000}" name="2018, Privat" dataDxfId="1473"/>
    <tableColumn id="8" xr3:uid="{00000000-0010-0000-1700-000008000000}" name="2019, Region" dataDxfId="1472"/>
    <tableColumn id="9" xr3:uid="{00000000-0010-0000-1700-000009000000}" name="2019, Privat" dataDxfId="1471"/>
    <tableColumn id="10" xr3:uid="{00000000-0010-0000-1700-00000A000000}" name="2020, Region" dataDxfId="1470"/>
    <tableColumn id="11" xr3:uid="{00000000-0010-0000-1700-00000B000000}" name="2020, Privat" dataDxfId="1469"/>
    <tableColumn id="12" xr3:uid="{00000000-0010-0000-1700-00000C000000}" name="2021, Region" dataDxfId="1468"/>
    <tableColumn id="13" xr3:uid="{00000000-0010-0000-1700-00000D000000}" name="2021, Privat" dataDxfId="1467"/>
    <tableColumn id="14" xr3:uid="{00000000-0010-0000-1700-00000E000000}" name="2022, Region" dataDxfId="1466"/>
    <tableColumn id="15" xr3:uid="{00000000-0010-0000-1700-00000F000000}" name="2022, Privat" dataDxfId="1465"/>
    <tableColumn id="16" xr3:uid="{00000000-0010-0000-1700-000010000000}" name="2023, Region" dataDxfId="1464"/>
    <tableColumn id="17" xr3:uid="{00000000-0010-0000-1700-000011000000}" name="2023, Privat" dataDxfId="1463"/>
    <tableColumn id="18" xr3:uid="{00000000-0010-0000-1700-000012000000}" name="2024, Region" dataDxfId="1462"/>
    <tableColumn id="19" xr3:uid="{00000000-0010-0000-1700-000013000000}" name="2024, Privat" dataDxfId="1461"/>
    <tableColumn id="20" xr3:uid="{00000000-0010-0000-1700-000014000000}" name="2025, Region" dataDxfId="1460"/>
    <tableColumn id="21" xr3:uid="{00000000-0010-0000-1700-000015000000}" name="2025, Privat" dataDxfId="1459"/>
  </tableColumns>
  <tableStyleInfo name="1. SoS Tabell blå"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8000000}" name="Tabell26" displayName="Tabell26" ref="A4:P18" totalsRowShown="0" dataDxfId="1458" tableBorderDxfId="1457" headerRowCellStyle="Tabell: rad- och kolumnrubrik">
  <autoFilter ref="A4:P18" xr:uid="{00000000-0009-0000-0100-00001A000000}"/>
  <tableColumns count="16">
    <tableColumn id="1" xr3:uid="{00000000-0010-0000-1800-000001000000}" name="Ålder 2025" dataDxfId="1456"/>
    <tableColumn id="2" xr3:uid="{00000000-0010-0000-1800-000002000000}" name="Män, _x000a_P10" dataDxfId="1455"/>
    <tableColumn id="3" xr3:uid="{00000000-0010-0000-1800-000003000000}" name="Män, _x000a_P25" dataDxfId="1454"/>
    <tableColumn id="4" xr3:uid="{00000000-0010-0000-1800-000004000000}" name="Män, _x000a_Median" dataDxfId="1453"/>
    <tableColumn id="5" xr3:uid="{00000000-0010-0000-1800-000005000000}" name="Män,_x000a_ P75" dataDxfId="1452"/>
    <tableColumn id="6" xr3:uid="{00000000-0010-0000-1800-000006000000}" name="Män,_x000a_ P90" dataDxfId="1451"/>
    <tableColumn id="7" xr3:uid="{00000000-0010-0000-1800-000007000000}" name="Kvinnor, _x000a_P10" dataDxfId="1450"/>
    <tableColumn id="8" xr3:uid="{00000000-0010-0000-1800-000008000000}" name="Kvinnor, _x000a_P25" dataDxfId="1449"/>
    <tableColumn id="9" xr3:uid="{00000000-0010-0000-1800-000009000000}" name="Kvinnor, _x000a_Median" dataDxfId="1448"/>
    <tableColumn id="10" xr3:uid="{00000000-0010-0000-1800-00000A000000}" name="Kvinnor, _x000a_P75" dataDxfId="1447"/>
    <tableColumn id="11" xr3:uid="{00000000-0010-0000-1800-00000B000000}" name="Kvinnor, _x000a_P90" dataDxfId="1446"/>
    <tableColumn id="12" xr3:uid="{00000000-0010-0000-1800-00000C000000}" name="Totalt, _x000a_P10" dataDxfId="1445"/>
    <tableColumn id="13" xr3:uid="{00000000-0010-0000-1800-00000D000000}" name="Totalt, _x000a_P25" dataDxfId="1444"/>
    <tableColumn id="14" xr3:uid="{00000000-0010-0000-1800-00000E000000}" name="Totalt, _x000a_Median" dataDxfId="1443"/>
    <tableColumn id="15" xr3:uid="{00000000-0010-0000-1800-00000F000000}" name="Totalt, _x000a_P75" dataDxfId="1442"/>
    <tableColumn id="16" xr3:uid="{00000000-0010-0000-1800-000010000000}" name="Totalt, _x000a_P90" dataDxfId="1441"/>
  </tableColumns>
  <tableStyleInfo name="1. SoS Tabell blå"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9000000}" name="Tabell27" displayName="Tabell27" ref="A22:AO44" totalsRowShown="0" headerRowDxfId="1440" dataDxfId="1439" tableBorderDxfId="1438" headerRowCellStyle="Tabell: rad- och kolumnrubrik">
  <autoFilter ref="A22:AO44" xr:uid="{00000000-0009-0000-0100-00001B000000}"/>
  <tableColumns count="41">
    <tableColumn id="1" xr3:uid="{00000000-0010-0000-1900-000001000000}" name="Län" dataDxfId="1437"/>
    <tableColumn id="2" xr3:uid="{00000000-0010-0000-1900-000002000000}" name="30–39, _x000a_P10" dataDxfId="1436"/>
    <tableColumn id="3" xr3:uid="{00000000-0010-0000-1900-000003000000}" name="30–39, _x000a_P25" dataDxfId="1435"/>
    <tableColumn id="4" xr3:uid="{00000000-0010-0000-1900-000004000000}" name="30–39, _x000a_Median" dataDxfId="1434"/>
    <tableColumn id="5" xr3:uid="{00000000-0010-0000-1900-000005000000}" name="30–39,_x000a_ P75" dataDxfId="1433"/>
    <tableColumn id="6" xr3:uid="{00000000-0010-0000-1900-000006000000}" name="30–39,_x000a_ P90" dataDxfId="1432"/>
    <tableColumn id="7" xr3:uid="{00000000-0010-0000-1900-000007000000}" name="40–49, _x000a_P10" dataDxfId="1431"/>
    <tableColumn id="8" xr3:uid="{00000000-0010-0000-1900-000008000000}" name="40–49, _x000a_P25" dataDxfId="1430"/>
    <tableColumn id="9" xr3:uid="{00000000-0010-0000-1900-000009000000}" name="40–49, _x000a_Median" dataDxfId="1429"/>
    <tableColumn id="10" xr3:uid="{00000000-0010-0000-1900-00000A000000}" name="40–49,_x000a_ P75" dataDxfId="1428"/>
    <tableColumn id="11" xr3:uid="{00000000-0010-0000-1900-00000B000000}" name="40–49,_x000a_ P90" dataDxfId="1427"/>
    <tableColumn id="12" xr3:uid="{00000000-0010-0000-1900-00000C000000}" name="50–59, _x000a_P10" dataDxfId="1426"/>
    <tableColumn id="13" xr3:uid="{00000000-0010-0000-1900-00000D000000}" name="50–59, _x000a_P25" dataDxfId="1425"/>
    <tableColumn id="14" xr3:uid="{00000000-0010-0000-1900-00000E000000}" name="50–59, _x000a_Median" dataDxfId="1424"/>
    <tableColumn id="15" xr3:uid="{00000000-0010-0000-1900-00000F000000}" name="50–59,_x000a_ P75" dataDxfId="1423"/>
    <tableColumn id="16" xr3:uid="{00000000-0010-0000-1900-000010000000}" name="50–59,_x000a_ P90" dataDxfId="1422"/>
    <tableColumn id="17" xr3:uid="{00000000-0010-0000-1900-000011000000}" name="60–69, _x000a_P10" dataDxfId="1421"/>
    <tableColumn id="18" xr3:uid="{00000000-0010-0000-1900-000012000000}" name="60–69, _x000a_P25" dataDxfId="1420"/>
    <tableColumn id="19" xr3:uid="{00000000-0010-0000-1900-000013000000}" name="60–69, _x000a_Median" dataDxfId="1419"/>
    <tableColumn id="20" xr3:uid="{00000000-0010-0000-1900-000014000000}" name="60–69,_x000a_ P75" dataDxfId="1418"/>
    <tableColumn id="21" xr3:uid="{00000000-0010-0000-1900-000015000000}" name="60–69,_x000a_ P90" dataDxfId="1417"/>
    <tableColumn id="22" xr3:uid="{00000000-0010-0000-1900-000016000000}" name="70–79, _x000a_P10" dataDxfId="1416"/>
    <tableColumn id="23" xr3:uid="{00000000-0010-0000-1900-000017000000}" name="70–79, _x000a_P25" dataDxfId="1415"/>
    <tableColumn id="24" xr3:uid="{00000000-0010-0000-1900-000018000000}" name="70–79, _x000a_Median" dataDxfId="1414"/>
    <tableColumn id="25" xr3:uid="{00000000-0010-0000-1900-000019000000}" name="70–79,_x000a_ P75" dataDxfId="1413"/>
    <tableColumn id="26" xr3:uid="{00000000-0010-0000-1900-00001A000000}" name="70–79,_x000a_ P90" dataDxfId="1412"/>
    <tableColumn id="27" xr3:uid="{00000000-0010-0000-1900-00001B000000}" name="80–89, _x000a_P10" dataDxfId="1411"/>
    <tableColumn id="28" xr3:uid="{00000000-0010-0000-1900-00001C000000}" name="80–89, _x000a_P25" dataDxfId="1410"/>
    <tableColumn id="29" xr3:uid="{00000000-0010-0000-1900-00001D000000}" name="80–89, _x000a_Median" dataDxfId="1409"/>
    <tableColumn id="30" xr3:uid="{00000000-0010-0000-1900-00001E000000}" name="80–89,_x000a_ P75" dataDxfId="1408"/>
    <tableColumn id="31" xr3:uid="{00000000-0010-0000-1900-00001F000000}" name="80–89,_x000a_ P90" dataDxfId="1407"/>
    <tableColumn id="32" xr3:uid="{00000000-0010-0000-1900-000020000000}" name="90–, _x000a_P10" dataDxfId="1406"/>
    <tableColumn id="33" xr3:uid="{00000000-0010-0000-1900-000021000000}" name="90–, _x000a_P25" dataDxfId="1405"/>
    <tableColumn id="34" xr3:uid="{00000000-0010-0000-1900-000022000000}" name="90–, _x000a_Median" dataDxfId="1404"/>
    <tableColumn id="35" xr3:uid="{00000000-0010-0000-1900-000023000000}" name="90–,_x000a_ P75" dataDxfId="1403"/>
    <tableColumn id="36" xr3:uid="{00000000-0010-0000-1900-000024000000}" name="90–,_x000a_ P90" dataDxfId="1402"/>
    <tableColumn id="37" xr3:uid="{00000000-0010-0000-1900-000025000000}" name="Totalt, _x000a_P10" dataDxfId="1401"/>
    <tableColumn id="38" xr3:uid="{00000000-0010-0000-1900-000026000000}" name="Totalt, _x000a_P25" dataDxfId="1400"/>
    <tableColumn id="39" xr3:uid="{00000000-0010-0000-1900-000027000000}" name="Totalt, _x000a_Median" dataDxfId="1399"/>
    <tableColumn id="40" xr3:uid="{00000000-0010-0000-1900-000028000000}" name="Totalt,_x000a_ P75" dataDxfId="1398"/>
    <tableColumn id="41" xr3:uid="{00000000-0010-0000-1900-000029000000}" name="Totalt,_x000a_ P90" dataDxfId="1397"/>
  </tableColumns>
  <tableStyleInfo name="1. SoS Tabell blå"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A000000}" name="Tabell28" displayName="Tabell28" ref="A48:AO52" totalsRowShown="0" headerRowDxfId="1396" dataDxfId="1395" tableBorderDxfId="1394" headerRowCellStyle="Tabell: rad- och kolumnrubrik">
  <autoFilter ref="A48:AO52" xr:uid="{00000000-0009-0000-0100-00001C000000}"/>
  <tableColumns count="41">
    <tableColumn id="1" xr3:uid="{00000000-0010-0000-1A00-000001000000}" name="Utbildningsnivå" dataDxfId="1393"/>
    <tableColumn id="2" xr3:uid="{00000000-0010-0000-1A00-000002000000}" name="30–39, _x000a_P10" dataDxfId="1392"/>
    <tableColumn id="3" xr3:uid="{00000000-0010-0000-1A00-000003000000}" name="30–39, _x000a_P25" dataDxfId="1391"/>
    <tableColumn id="4" xr3:uid="{00000000-0010-0000-1A00-000004000000}" name="30–39, _x000a_Median" dataDxfId="1390"/>
    <tableColumn id="5" xr3:uid="{00000000-0010-0000-1A00-000005000000}" name="30–39,_x000a_ P75" dataDxfId="1389"/>
    <tableColumn id="6" xr3:uid="{00000000-0010-0000-1A00-000006000000}" name="30–39,_x000a_ P90" dataDxfId="1388"/>
    <tableColumn id="7" xr3:uid="{00000000-0010-0000-1A00-000007000000}" name="40–49, _x000a_P10" dataDxfId="1387"/>
    <tableColumn id="8" xr3:uid="{00000000-0010-0000-1A00-000008000000}" name="40–49, _x000a_P25" dataDxfId="1386"/>
    <tableColumn id="9" xr3:uid="{00000000-0010-0000-1A00-000009000000}" name="40–49, _x000a_Median" dataDxfId="1385"/>
    <tableColumn id="10" xr3:uid="{00000000-0010-0000-1A00-00000A000000}" name="40–49,_x000a_ P75" dataDxfId="1384"/>
    <tableColumn id="11" xr3:uid="{00000000-0010-0000-1A00-00000B000000}" name="40–49,_x000a_ P90" dataDxfId="1383"/>
    <tableColumn id="12" xr3:uid="{00000000-0010-0000-1A00-00000C000000}" name="50–59, _x000a_P10" dataDxfId="1382"/>
    <tableColumn id="13" xr3:uid="{00000000-0010-0000-1A00-00000D000000}" name="50–59, _x000a_P25" dataDxfId="1381"/>
    <tableColumn id="14" xr3:uid="{00000000-0010-0000-1A00-00000E000000}" name="50–59, _x000a_Median" dataDxfId="1380"/>
    <tableColumn id="15" xr3:uid="{00000000-0010-0000-1A00-00000F000000}" name="50–59,_x000a_ P75" dataDxfId="1379"/>
    <tableColumn id="16" xr3:uid="{00000000-0010-0000-1A00-000010000000}" name="50–59,_x000a_ P90" dataDxfId="1378"/>
    <tableColumn id="17" xr3:uid="{00000000-0010-0000-1A00-000011000000}" name="60–69, _x000a_P10" dataDxfId="1377"/>
    <tableColumn id="18" xr3:uid="{00000000-0010-0000-1A00-000012000000}" name="60–69, _x000a_P25" dataDxfId="1376"/>
    <tableColumn id="19" xr3:uid="{00000000-0010-0000-1A00-000013000000}" name="60–69, _x000a_Median" dataDxfId="1375"/>
    <tableColumn id="20" xr3:uid="{00000000-0010-0000-1A00-000014000000}" name="60–69,_x000a_ P75" dataDxfId="1374"/>
    <tableColumn id="21" xr3:uid="{00000000-0010-0000-1A00-000015000000}" name="60–69,_x000a_ P90" dataDxfId="1373"/>
    <tableColumn id="22" xr3:uid="{00000000-0010-0000-1A00-000016000000}" name="70–79, _x000a_P10" dataDxfId="1372"/>
    <tableColumn id="23" xr3:uid="{00000000-0010-0000-1A00-000017000000}" name="70–79, _x000a_P25" dataDxfId="1371"/>
    <tableColumn id="24" xr3:uid="{00000000-0010-0000-1A00-000018000000}" name="70–79, _x000a_Median" dataDxfId="1370"/>
    <tableColumn id="25" xr3:uid="{00000000-0010-0000-1A00-000019000000}" name="70–79,_x000a_ P75" dataDxfId="1369"/>
    <tableColumn id="26" xr3:uid="{00000000-0010-0000-1A00-00001A000000}" name="70–79,_x000a_ P90" dataDxfId="1368"/>
    <tableColumn id="27" xr3:uid="{00000000-0010-0000-1A00-00001B000000}" name="80–89, _x000a_P10" dataDxfId="1367"/>
    <tableColumn id="28" xr3:uid="{00000000-0010-0000-1A00-00001C000000}" name="80–89, _x000a_P25" dataDxfId="1366"/>
    <tableColumn id="29" xr3:uid="{00000000-0010-0000-1A00-00001D000000}" name="80–89, _x000a_Median" dataDxfId="1365"/>
    <tableColumn id="30" xr3:uid="{00000000-0010-0000-1A00-00001E000000}" name="80–89,_x000a_ P75" dataDxfId="1364"/>
    <tableColumn id="31" xr3:uid="{00000000-0010-0000-1A00-00001F000000}" name="80–89,_x000a_ P90" dataDxfId="1363"/>
    <tableColumn id="32" xr3:uid="{00000000-0010-0000-1A00-000020000000}" name="90–, _x000a_P10" dataDxfId="1362"/>
    <tableColumn id="33" xr3:uid="{00000000-0010-0000-1A00-000021000000}" name="90–, _x000a_P25" dataDxfId="1361"/>
    <tableColumn id="34" xr3:uid="{00000000-0010-0000-1A00-000022000000}" name="90–, _x000a_Median" dataDxfId="1360"/>
    <tableColumn id="35" xr3:uid="{00000000-0010-0000-1A00-000023000000}" name="90–,_x000a_ P75" dataDxfId="1359"/>
    <tableColumn id="36" xr3:uid="{00000000-0010-0000-1A00-000024000000}" name="90–,_x000a_ P90" dataDxfId="1358"/>
    <tableColumn id="37" xr3:uid="{00000000-0010-0000-1A00-000025000000}" name="Totalt, _x000a_P10" dataDxfId="1357"/>
    <tableColumn id="38" xr3:uid="{00000000-0010-0000-1A00-000026000000}" name="Totalt, _x000a_P25" dataDxfId="1356"/>
    <tableColumn id="39" xr3:uid="{00000000-0010-0000-1A00-000027000000}" name="Totalt, _x000a_Median" dataDxfId="1355"/>
    <tableColumn id="40" xr3:uid="{00000000-0010-0000-1A00-000028000000}" name="Totalt,_x000a_ P75" dataDxfId="1354"/>
    <tableColumn id="41" xr3:uid="{00000000-0010-0000-1A00-000029000000}" name="Totalt,_x000a_ P90" dataDxfId="1353"/>
  </tableColumns>
  <tableStyleInfo name="1. SoS Tabell blå"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B000000}" name="Tabell29" displayName="Tabell29" ref="A4:J19" totalsRowShown="0" headerRowDxfId="1352" dataDxfId="1351" tableBorderDxfId="1350" headerRowCellStyle="Tabell: rad- och kolumnrubrik">
  <autoFilter ref="A4:J19" xr:uid="{00000000-0009-0000-0100-00001D000000}"/>
  <tableColumns count="10">
    <tableColumn id="1" xr3:uid="{00000000-0010-0000-1B00-000001000000}" name="Ålder " dataDxfId="1349"/>
    <tableColumn id="2" xr3:uid="{00000000-0010-0000-1B00-000002000000}" name="Män, _x000a_2025" dataDxfId="1348"/>
    <tableColumn id="3" xr3:uid="{00000000-0010-0000-1B00-000003000000}" name="Män, _x000a_2024–2025" dataDxfId="1347"/>
    <tableColumn id="4" xr3:uid="{00000000-0010-0000-1B00-000004000000}" name="Män, _x000a_2023–2025" dataDxfId="1346"/>
    <tableColumn id="5" xr3:uid="{00000000-0010-0000-1B00-000005000000}" name="Kvinnor, _x000a_2025" dataDxfId="1345"/>
    <tableColumn id="6" xr3:uid="{00000000-0010-0000-1B00-000006000000}" name="Kvinnor, _x000a_2024–2025" dataDxfId="1344"/>
    <tableColumn id="7" xr3:uid="{00000000-0010-0000-1B00-000007000000}" name="Kvinnor, _x000a_2023–2025" dataDxfId="1343"/>
    <tableColumn id="8" xr3:uid="{00000000-0010-0000-1B00-000008000000}" name="Totalt, _x000a_2025" dataDxfId="1342"/>
    <tableColumn id="9" xr3:uid="{00000000-0010-0000-1B00-000009000000}" name="Totalt, _x000a_2024–2025" dataDxfId="1341"/>
    <tableColumn id="10" xr3:uid="{00000000-0010-0000-1B00-00000A000000}" name="Totalt, _x000a_2023–2025" dataDxfId="1340"/>
  </tableColumns>
  <tableStyleInfo name="1. SoS Tabell blå"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C000000}" name="Tabell2931" displayName="Tabell2931" ref="A23:J38" totalsRowShown="0" headerRowDxfId="1339" dataDxfId="1338" tableBorderDxfId="1337" headerRowCellStyle="Tabell: rad- och kolumnrubrik">
  <autoFilter ref="A23:J38" xr:uid="{00000000-0009-0000-0100-00001E000000}"/>
  <tableColumns count="10">
    <tableColumn id="1" xr3:uid="{00000000-0010-0000-1C00-000001000000}" name="Ålder " dataDxfId="1336"/>
    <tableColumn id="2" xr3:uid="{00000000-0010-0000-1C00-000002000000}" name="Män (%), _x000a_2025" dataDxfId="1335"/>
    <tableColumn id="3" xr3:uid="{00000000-0010-0000-1C00-000003000000}" name="Män (%), _x000a_2024–2025" dataDxfId="1334"/>
    <tableColumn id="4" xr3:uid="{00000000-0010-0000-1C00-000004000000}" name="Män (%), _x000a_2023–2025" dataDxfId="1333"/>
    <tableColumn id="5" xr3:uid="{00000000-0010-0000-1C00-000005000000}" name="Kvinnor (%), _x000a_2025" dataDxfId="1332"/>
    <tableColumn id="6" xr3:uid="{00000000-0010-0000-1C00-000006000000}" name="Kvinnor (%), _x000a_2024–2025" dataDxfId="1331"/>
    <tableColumn id="7" xr3:uid="{00000000-0010-0000-1C00-000007000000}" name="Kvinnor (%), _x000a_2023–2025" dataDxfId="1330"/>
    <tableColumn id="8" xr3:uid="{00000000-0010-0000-1C00-000008000000}" name="Totalt (%), _x000a_2025" dataDxfId="1329"/>
    <tableColumn id="9" xr3:uid="{00000000-0010-0000-1C00-000009000000}" name="Totalt (%), _x000a_2024–2025" dataDxfId="1328"/>
    <tableColumn id="10" xr3:uid="{00000000-0010-0000-1C00-00000A000000}" name="Totalt (%), _x000a_2023–2025" dataDxfId="1327"/>
  </tableColumns>
  <tableStyleInfo name="1. SoS Tabell blå"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ell434" displayName="Tabell434" ref="A11:C21" totalsRowShown="0" headerRowDxfId="1758" dataDxfId="1757" tableBorderDxfId="1756" headerRowCellStyle="Tabellrubrik" dataCellStyle="Tabellltext">
  <tableColumns count="3">
    <tableColumn id="1" xr3:uid="{00000000-0010-0000-0200-000001000000}" name="Kod/Code" dataDxfId="1755" dataCellStyle="Tabellltext"/>
    <tableColumn id="2" xr3:uid="{00000000-0010-0000-0200-000002000000}" name="Tillstånd" dataDxfId="1754" dataCellStyle="Tabellltext"/>
    <tableColumn id="3" xr3:uid="{00000000-0010-0000-0200-000003000000}" name="Diagnosis" dataDxfId="1753" dataCellStyle="Tabellltext"/>
  </tableColumns>
  <tableStyleInfo name="1. SoS Tabell blå text"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1D000000}" name="Tabell9" displayName="Tabell9" ref="A4:J26" totalsRowShown="0" headerRowDxfId="1326" dataDxfId="1325" tableBorderDxfId="1324" headerRowCellStyle="Tabell: rad- och kolumnrubrik">
  <autoFilter ref="A4:J26" xr:uid="{00000000-0009-0000-0100-000009000000}"/>
  <tableColumns count="10">
    <tableColumn id="1" xr3:uid="{00000000-0010-0000-1D00-000001000000}" name="Län" dataDxfId="1323"/>
    <tableColumn id="2" xr3:uid="{00000000-0010-0000-1D00-000002000000}" name="Män, _x000a_2025" dataDxfId="1322"/>
    <tableColumn id="3" xr3:uid="{00000000-0010-0000-1D00-000003000000}" name="Män, _x000a_2024–2025" dataDxfId="1321"/>
    <tableColumn id="4" xr3:uid="{00000000-0010-0000-1D00-000004000000}" name="Män, _x000a_2023–2025" dataDxfId="1320"/>
    <tableColumn id="5" xr3:uid="{00000000-0010-0000-1D00-000005000000}" name="Kvinnor, _x000a_2025" dataDxfId="1319"/>
    <tableColumn id="6" xr3:uid="{00000000-0010-0000-1D00-000006000000}" name="Kvinnor, _x000a_2024–2025" dataDxfId="1318"/>
    <tableColumn id="7" xr3:uid="{00000000-0010-0000-1D00-000007000000}" name="Kvinnor, _x000a_2023–2025" dataDxfId="1317"/>
    <tableColumn id="8" xr3:uid="{00000000-0010-0000-1D00-000008000000}" name="Totalt, _x000a_2025" dataDxfId="1316"/>
    <tableColumn id="9" xr3:uid="{00000000-0010-0000-1D00-000009000000}" name="Totalt, _x000a_2024–2025" dataDxfId="1315"/>
    <tableColumn id="10" xr3:uid="{00000000-0010-0000-1D00-00000A000000}" name="Totalt, _x000a_2023–2025" dataDxfId="1314"/>
  </tableColumns>
  <tableStyleInfo name="1. SoS Tabell blå"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Tabell11032" displayName="Tabell11032" ref="A30:J52" totalsRowShown="0" headerRowDxfId="1313" tableBorderDxfId="1312" headerRowCellStyle="Tabell: rad- och kolumnrubrik">
  <autoFilter ref="A30:J52" xr:uid="{00000000-0009-0000-0100-00001F000000}"/>
  <tableColumns count="10">
    <tableColumn id="1" xr3:uid="{00000000-0010-0000-1E00-000001000000}" name="Län" dataDxfId="1311"/>
    <tableColumn id="2" xr3:uid="{00000000-0010-0000-1E00-000002000000}" name="Män (%), _x000a_2025" dataDxfId="1310"/>
    <tableColumn id="3" xr3:uid="{00000000-0010-0000-1E00-000003000000}" name="Män (%), _x000a_2024–2025" dataDxfId="1309"/>
    <tableColumn id="4" xr3:uid="{00000000-0010-0000-1E00-000004000000}" name="Män (%), _x000a_2023–2025" dataDxfId="1308"/>
    <tableColumn id="5" xr3:uid="{00000000-0010-0000-1E00-000005000000}" name="Kvinnor (%), _x000a_2025" dataDxfId="1307"/>
    <tableColumn id="6" xr3:uid="{00000000-0010-0000-1E00-000006000000}" name="Kvinnor (%), _x000a_2024–2025" dataDxfId="1306"/>
    <tableColumn id="7" xr3:uid="{00000000-0010-0000-1E00-000007000000}" name="Kvinnor (%), _x000a_2023–2025" dataDxfId="1305"/>
    <tableColumn id="8" xr3:uid="{00000000-0010-0000-1E00-000008000000}" name="Totalt (%), _x000a_2025" dataDxfId="1304"/>
    <tableColumn id="9" xr3:uid="{00000000-0010-0000-1E00-000009000000}" name="Totalt (%), _x000a_2024–2025" dataDxfId="1303"/>
    <tableColumn id="10" xr3:uid="{00000000-0010-0000-1E00-00000A000000}" name="Totalt (%), _x000a_2023–2025" dataDxfId="1302"/>
  </tableColumns>
  <tableStyleInfo name="1. SoS Tabell blå"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Tabell1133" displayName="Tabell1133" ref="A4:J8" totalsRowShown="0" headerRowDxfId="1301" dataDxfId="1299" headerRowBorderDxfId="1300" tableBorderDxfId="1298" headerRowCellStyle="Tabell: rad- och kolumnrubrik">
  <autoFilter ref="A4:J8" xr:uid="{00000000-0009-0000-0100-000020000000}"/>
  <tableColumns count="10">
    <tableColumn id="1" xr3:uid="{00000000-0010-0000-1F00-000001000000}" name="Högsta utbildningsnivå" dataDxfId="1297"/>
    <tableColumn id="2" xr3:uid="{00000000-0010-0000-1F00-000002000000}" name="Män (%), _x000a_2025" dataDxfId="1296"/>
    <tableColumn id="3" xr3:uid="{00000000-0010-0000-1F00-000003000000}" name="Män (%), _x000a_2024–2025" dataDxfId="1295"/>
    <tableColumn id="4" xr3:uid="{00000000-0010-0000-1F00-000004000000}" name="Män (%), _x000a_2023–2025" dataDxfId="1294"/>
    <tableColumn id="5" xr3:uid="{00000000-0010-0000-1F00-000005000000}" name="Kvinnor (%), 2025" dataDxfId="1293"/>
    <tableColumn id="6" xr3:uid="{00000000-0010-0000-1F00-000006000000}" name="Kvinnor (%), 2024–2025" dataDxfId="1292"/>
    <tableColumn id="7" xr3:uid="{00000000-0010-0000-1F00-000007000000}" name="Kvinnor (%), 2023–2025" dataDxfId="1291"/>
    <tableColumn id="8" xr3:uid="{00000000-0010-0000-1F00-000008000000}" name="Totalt (%), 2025" dataDxfId="1290"/>
    <tableColumn id="9" xr3:uid="{00000000-0010-0000-1F00-000009000000}" name="Totalt (%), 2024–2025" dataDxfId="1289"/>
    <tableColumn id="10" xr3:uid="{00000000-0010-0000-1F00-00000A000000}" name="Totalt (%), 2023–2025" dataDxfId="1288"/>
  </tableColumns>
  <tableStyleInfo name="1. SoS Tabell blå"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Tabell1234" displayName="Tabell1234" ref="A4:G20" totalsRowShown="0" headerRowDxfId="1287" dataDxfId="1286" tableBorderDxfId="1285" headerRowCellStyle="Tabell: rad- och kolumnrubrik">
  <autoFilter ref="A4:G20" xr:uid="{00000000-0009-0000-0100-000021000000}"/>
  <tableColumns count="7">
    <tableColumn id="1" xr3:uid="{00000000-0010-0000-2000-000001000000}" name="Ålder " dataDxfId="1284"/>
    <tableColumn id="2" xr3:uid="{00000000-0010-0000-2000-000002000000}" name="Män, Region" dataDxfId="1283"/>
    <tableColumn id="3" xr3:uid="{00000000-0010-0000-2000-000003000000}" name="Män, Privat" dataDxfId="1282"/>
    <tableColumn id="4" xr3:uid="{00000000-0010-0000-2000-000004000000}" name="Kvinnor, Region" dataDxfId="1281"/>
    <tableColumn id="5" xr3:uid="{00000000-0010-0000-2000-000005000000}" name="Kvinnor, Privat" dataDxfId="1280"/>
    <tableColumn id="6" xr3:uid="{00000000-0010-0000-2000-000006000000}" name="Totalt, Region" dataDxfId="1279"/>
    <tableColumn id="7" xr3:uid="{00000000-0010-0000-2000-000007000000}" name="Totalt, Privat" dataDxfId="1278"/>
  </tableColumns>
  <tableStyleInfo name="1. SoS Tabell blå"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Tabell2135" displayName="Tabell2135" ref="A24:G46" totalsRowShown="0" headerRowDxfId="1277" dataDxfId="1276" tableBorderDxfId="1275" headerRowCellStyle="Tabell: rad- och kolumnrubrik">
  <autoFilter ref="A24:G46" xr:uid="{00000000-0009-0000-0100-000022000000}"/>
  <tableColumns count="7">
    <tableColumn id="1" xr3:uid="{00000000-0010-0000-2100-000001000000}" name="Län" dataDxfId="1274"/>
    <tableColumn id="2" xr3:uid="{00000000-0010-0000-2100-000002000000}" name="Män, Region" dataDxfId="1273"/>
    <tableColumn id="3" xr3:uid="{00000000-0010-0000-2100-000003000000}" name="Män, Privat" dataDxfId="1272"/>
    <tableColumn id="4" xr3:uid="{00000000-0010-0000-2100-000004000000}" name="Kvinnor, Region" dataDxfId="1271"/>
    <tableColumn id="5" xr3:uid="{00000000-0010-0000-2100-000005000000}" name="Kvinnor, Privat" dataDxfId="1270"/>
    <tableColumn id="6" xr3:uid="{00000000-0010-0000-2100-000006000000}" name="Totalt, Region" dataDxfId="1269"/>
    <tableColumn id="7" xr3:uid="{00000000-0010-0000-2100-000007000000}" name="Totalt, Privat" dataDxfId="1268"/>
  </tableColumns>
  <tableStyleInfo name="1. SoS Tabell blå"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Tabell35" displayName="Tabell35" ref="A4:P20" totalsRowShown="0" headerRowDxfId="1267" dataDxfId="1266" tableBorderDxfId="1265" dataCellStyle="Tabellltext">
  <autoFilter ref="A4:P20" xr:uid="{00000000-0009-0000-0100-000023000000}"/>
  <tableColumns count="16">
    <tableColumn id="1" xr3:uid="{00000000-0010-0000-2200-000001000000}" name="Ålder" dataDxfId="1264" dataCellStyle="Tabellltext"/>
    <tableColumn id="2" xr3:uid="{00000000-0010-0000-2200-000002000000}" name="Män _x000a_Fyllning (%)" dataDxfId="1263" dataCellStyle="Tabellltext"/>
    <tableColumn id="3" xr3:uid="{00000000-0010-0000-2200-000003000000}" name="Män _x000a_Rotbehandling (%)" dataDxfId="1262" dataCellStyle="Tabellltext"/>
    <tableColumn id="4" xr3:uid="{00000000-0010-0000-2200-000004000000}" name="Män _x000a_Krona (%)" dataDxfId="1261" dataCellStyle="Tabellltext"/>
    <tableColumn id="5" xr3:uid="{00000000-0010-0000-2200-000005000000}" name="Män _x000a_Extraktion* (%)" dataDxfId="1260" dataCellStyle="Tabellltext"/>
    <tableColumn id="6" xr3:uid="{00000000-0010-0000-2200-000006000000}" name="Män _x000a_Implantat (%)" dataDxfId="1259" dataCellStyle="Tabellltext"/>
    <tableColumn id="7" xr3:uid="{00000000-0010-0000-2200-000007000000}" name="Kvinnor _x000a_Fyllning (%)" dataDxfId="1258" dataCellStyle="Tabellltext"/>
    <tableColumn id="8" xr3:uid="{00000000-0010-0000-2200-000008000000}" name="Kvinnor _x000a_Rotbehandling (%)" dataDxfId="1257" dataCellStyle="Tabellltext"/>
    <tableColumn id="9" xr3:uid="{00000000-0010-0000-2200-000009000000}" name="Kvinnor _x000a_Krona (%)" dataDxfId="1256" dataCellStyle="Tabellltext"/>
    <tableColumn id="10" xr3:uid="{00000000-0010-0000-2200-00000A000000}" name="Kvinnor _x000a_Extraktion* (%)" dataDxfId="1255" dataCellStyle="Tabellltext"/>
    <tableColumn id="11" xr3:uid="{00000000-0010-0000-2200-00000B000000}" name="Kvinnor _x000a_Implantat (%)" dataDxfId="1254" dataCellStyle="Tabellltext"/>
    <tableColumn id="12" xr3:uid="{00000000-0010-0000-2200-00000C000000}" name="Totalt _x000a_Fyllning (%)" dataDxfId="1253" dataCellStyle="Tabellltext"/>
    <tableColumn id="13" xr3:uid="{00000000-0010-0000-2200-00000D000000}" name="Totalt _x000a_Rotbehandling (%)" dataDxfId="1252" dataCellStyle="Tabellltext"/>
    <tableColumn id="14" xr3:uid="{00000000-0010-0000-2200-00000E000000}" name="Totalt _x000a_Krona (%)" dataDxfId="1251" dataCellStyle="Tabellltext"/>
    <tableColumn id="15" xr3:uid="{00000000-0010-0000-2200-00000F000000}" name="Totalt _x000a_Extraktion* (%)" dataDxfId="1250" dataCellStyle="Tabellltext"/>
    <tableColumn id="16" xr3:uid="{00000000-0010-0000-2200-000010000000}" name="Totalt _x000a_Implantat (%)" dataDxfId="1249" dataCellStyle="Tabellltext"/>
  </tableColumns>
  <tableStyleInfo name="1. SoS Tabell blå"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Tabell36" displayName="Tabell36" ref="A26:P42" totalsRowShown="0" headerRowDxfId="1248" dataDxfId="1247" tableBorderDxfId="1246" dataCellStyle="Tabellltext">
  <autoFilter ref="A26:P42" xr:uid="{00000000-0009-0000-0100-000024000000}"/>
  <tableColumns count="16">
    <tableColumn id="1" xr3:uid="{00000000-0010-0000-2300-000001000000}" name="Ålder" dataDxfId="1245" dataCellStyle="Tabellltext"/>
    <tableColumn id="2" xr3:uid="{00000000-0010-0000-2300-000002000000}" name="Män _x000a_Fyllning (%)" dataDxfId="1244" dataCellStyle="Tabellltext"/>
    <tableColumn id="3" xr3:uid="{00000000-0010-0000-2300-000003000000}" name="Män _x000a_Rotbehandling (%)" dataDxfId="1243" dataCellStyle="Tabellltext"/>
    <tableColumn id="4" xr3:uid="{00000000-0010-0000-2300-000004000000}" name="Män _x000a_Krona (%)" dataDxfId="1242" dataCellStyle="Tabellltext"/>
    <tableColumn id="5" xr3:uid="{00000000-0010-0000-2300-000005000000}" name="Män _x000a_Extraktion* (%)" dataDxfId="1241" dataCellStyle="Tabellltext"/>
    <tableColumn id="6" xr3:uid="{00000000-0010-0000-2300-000006000000}" name="Män _x000a_Implantat (%)" dataDxfId="1240" dataCellStyle="Tabellltext"/>
    <tableColumn id="7" xr3:uid="{00000000-0010-0000-2300-000007000000}" name="Kvinnor _x000a_Fyllning (%)" dataDxfId="1239" dataCellStyle="Tabellltext"/>
    <tableColumn id="8" xr3:uid="{00000000-0010-0000-2300-000008000000}" name="Kvinnor _x000a_Rotbehandling (%)" dataDxfId="1238" dataCellStyle="Tabellltext"/>
    <tableColumn id="9" xr3:uid="{00000000-0010-0000-2300-000009000000}" name="Kvinnor _x000a_Krona (%)" dataDxfId="1237" dataCellStyle="Tabellltext"/>
    <tableColumn id="10" xr3:uid="{00000000-0010-0000-2300-00000A000000}" name="Kvinnor _x000a_Extraktion* (%)" dataDxfId="1236" dataCellStyle="Tabellltext"/>
    <tableColumn id="11" xr3:uid="{00000000-0010-0000-2300-00000B000000}" name="Kvinnor _x000a_Implantat (%)" dataDxfId="1235" dataCellStyle="Tabellltext"/>
    <tableColumn id="12" xr3:uid="{00000000-0010-0000-2300-00000C000000}" name="Totalt _x000a_Fyllning (%)" dataDxfId="1234" dataCellStyle="Tabellltext"/>
    <tableColumn id="13" xr3:uid="{00000000-0010-0000-2300-00000D000000}" name="Totalt _x000a_Rotbehandling (%)" dataDxfId="1233" dataCellStyle="Tabellltext"/>
    <tableColumn id="14" xr3:uid="{00000000-0010-0000-2300-00000E000000}" name="Totalt _x000a_Krona (%)" dataDxfId="1232" dataCellStyle="Tabellltext"/>
    <tableColumn id="15" xr3:uid="{00000000-0010-0000-2300-00000F000000}" name="Totalt _x000a_Extraktion* (%)" dataDxfId="1231" dataCellStyle="Tabellltext"/>
    <tableColumn id="16" xr3:uid="{00000000-0010-0000-2300-000010000000}" name="Totalt _x000a_Implantat (%)" dataDxfId="1230" dataCellStyle="Tabellltext"/>
  </tableColumns>
  <tableStyleInfo name="1. SoS Tabell blå"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Tabell37" displayName="Tabell37" ref="A4:P26" totalsRowShown="0" headerRowDxfId="1229" dataDxfId="1228" headerRowCellStyle="Tabell: rad- och kolumnrubrik" dataCellStyle="Tabellltext">
  <autoFilter ref="A4:P26" xr:uid="{00000000-0009-0000-0100-000025000000}"/>
  <tableColumns count="16">
    <tableColumn id="1" xr3:uid="{00000000-0010-0000-2400-000001000000}" name="Län" dataDxfId="1227" dataCellStyle="Tabellltext"/>
    <tableColumn id="2" xr3:uid="{00000000-0010-0000-2400-000002000000}" name="Män _x000a_Fyllning (%)" dataDxfId="1226" dataCellStyle="Tabellltext"/>
    <tableColumn id="3" xr3:uid="{00000000-0010-0000-2400-000003000000}" name="Män _x000a_Rotbehandling (%)" dataDxfId="1225" dataCellStyle="Tabellltext"/>
    <tableColumn id="4" xr3:uid="{00000000-0010-0000-2400-000004000000}" name="Män _x000a_Krona (%)" dataDxfId="1224" dataCellStyle="Tabellltext"/>
    <tableColumn id="5" xr3:uid="{00000000-0010-0000-2400-000005000000}" name="Män _x000a_Extraktion* (%)" dataDxfId="1223" dataCellStyle="Tabellltext"/>
    <tableColumn id="6" xr3:uid="{00000000-0010-0000-2400-000006000000}" name="Män _x000a_Implantat (%)" dataDxfId="1222" dataCellStyle="Tabellltext"/>
    <tableColumn id="7" xr3:uid="{00000000-0010-0000-2400-000007000000}" name="Kvinnor _x000a_Fyllning (%)" dataDxfId="1221" dataCellStyle="Tabellltext"/>
    <tableColumn id="8" xr3:uid="{00000000-0010-0000-2400-000008000000}" name="Kvinnor _x000a_Rotbehandling (%)" dataDxfId="1220" dataCellStyle="Tabellltext"/>
    <tableColumn id="9" xr3:uid="{00000000-0010-0000-2400-000009000000}" name="Kvinnor _x000a_Krona (%)" dataDxfId="1219" dataCellStyle="Tabellltext"/>
    <tableColumn id="10" xr3:uid="{00000000-0010-0000-2400-00000A000000}" name="Kvinnor _x000a_Extraktion* (%)" dataDxfId="1218" dataCellStyle="Tabellltext"/>
    <tableColumn id="11" xr3:uid="{00000000-0010-0000-2400-00000B000000}" name="Kvinnor _x000a_Implantat (%)" dataDxfId="1217" dataCellStyle="Tabellltext"/>
    <tableColumn id="12" xr3:uid="{00000000-0010-0000-2400-00000C000000}" name="Totalt _x000a_Fyllning (%)" dataDxfId="1216" dataCellStyle="Tabellltext"/>
    <tableColumn id="13" xr3:uid="{00000000-0010-0000-2400-00000D000000}" name="Totalt _x000a_Rotbehandling (%)" dataDxfId="1215" dataCellStyle="Tabellltext"/>
    <tableColumn id="14" xr3:uid="{00000000-0010-0000-2400-00000E000000}" name="Totalt _x000a_Krona (%)" dataDxfId="1214" dataCellStyle="Tabellltext"/>
    <tableColumn id="15" xr3:uid="{00000000-0010-0000-2400-00000F000000}" name="Totalt _x000a_Extraktion* (%)" dataDxfId="1213" dataCellStyle="Tabellltext"/>
    <tableColumn id="16" xr3:uid="{00000000-0010-0000-2400-000010000000}" name="Totalt _x000a_Implantat (%)" dataDxfId="1212" dataCellStyle="Tabellltext"/>
  </tableColumns>
  <tableStyleInfo name="1. SoS Tabell blå"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Tabell38" displayName="Tabell38" ref="A32:P54" totalsRowShown="0" headerRowDxfId="1211" dataDxfId="1210" headerRowCellStyle="Tabell: rad- och kolumnrubrik" dataCellStyle="Tabellltext">
  <autoFilter ref="A32:P54" xr:uid="{00000000-0009-0000-0100-000026000000}"/>
  <tableColumns count="16">
    <tableColumn id="1" xr3:uid="{00000000-0010-0000-2500-000001000000}" name="Län" dataDxfId="1209" dataCellStyle="Tabellltext"/>
    <tableColumn id="2" xr3:uid="{00000000-0010-0000-2500-000002000000}" name="Män _x000a_Fyllning (%)" dataDxfId="1208" dataCellStyle="Tabellltext"/>
    <tableColumn id="3" xr3:uid="{00000000-0010-0000-2500-000003000000}" name="Män _x000a_Rotbehandling (%)" dataDxfId="1207" dataCellStyle="Tabellltext"/>
    <tableColumn id="4" xr3:uid="{00000000-0010-0000-2500-000004000000}" name="Män _x000a_Krona (%)" dataDxfId="1206" dataCellStyle="Tabellltext"/>
    <tableColumn id="5" xr3:uid="{00000000-0010-0000-2500-000005000000}" name="Män _x000a_Extraktion* (%)" dataDxfId="1205" dataCellStyle="Tabellltext"/>
    <tableColumn id="6" xr3:uid="{00000000-0010-0000-2500-000006000000}" name="Män _x000a_Implantat (%)" dataDxfId="1204" dataCellStyle="Tabellltext"/>
    <tableColumn id="7" xr3:uid="{00000000-0010-0000-2500-000007000000}" name="Kvinnor _x000a_Fyllning (%)" dataDxfId="1203" dataCellStyle="Tabellltext"/>
    <tableColumn id="8" xr3:uid="{00000000-0010-0000-2500-000008000000}" name="Kvinnor _x000a_Rotbehandling (%)" dataDxfId="1202" dataCellStyle="Tabellltext"/>
    <tableColumn id="9" xr3:uid="{00000000-0010-0000-2500-000009000000}" name="Kvinnor _x000a_Krona (%)" dataDxfId="1201" dataCellStyle="Tabellltext"/>
    <tableColumn id="10" xr3:uid="{00000000-0010-0000-2500-00000A000000}" name="Kvinnor _x000a_Extraktion* (%)" dataDxfId="1200" dataCellStyle="Tabellltext"/>
    <tableColumn id="11" xr3:uid="{00000000-0010-0000-2500-00000B000000}" name="Kvinnor _x000a_Implantat (%)" dataDxfId="1199" dataCellStyle="Tabellltext"/>
    <tableColumn id="12" xr3:uid="{00000000-0010-0000-2500-00000C000000}" name="Totalt _x000a_Fyllning (%)" dataDxfId="1198" dataCellStyle="Tabellltext"/>
    <tableColumn id="13" xr3:uid="{00000000-0010-0000-2500-00000D000000}" name="Totalt _x000a_Rotbehandling (%)" dataDxfId="1197" dataCellStyle="Tabellltext"/>
    <tableColumn id="14" xr3:uid="{00000000-0010-0000-2500-00000E000000}" name="Totalt _x000a_Krona (%)" dataDxfId="1196" dataCellStyle="Tabellltext"/>
    <tableColumn id="15" xr3:uid="{00000000-0010-0000-2500-00000F000000}" name="Totalt _x000a_Extraktion* (%)" dataDxfId="1195" dataCellStyle="Tabellltext"/>
    <tableColumn id="16" xr3:uid="{00000000-0010-0000-2500-000010000000}" name="Totalt _x000a_Implantat (%)" dataDxfId="1194" dataCellStyle="Tabellltext"/>
  </tableColumns>
  <tableStyleInfo name="1. SoS Tabell blå"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Tabell39" displayName="Tabell39" ref="A4:P6" totalsRowShown="0" headerRowDxfId="1193" dataDxfId="1192" headerRowCellStyle="Tabell: rad- och kolumnrubrik" dataCellStyle="Tabellltext">
  <autoFilter ref="A4:P6" xr:uid="{00000000-0009-0000-0100-000027000000}"/>
  <tableColumns count="16">
    <tableColumn id="1" xr3:uid="{00000000-0010-0000-2600-000001000000}" name="Vårdgivarkategori" dataDxfId="1191" dataCellStyle="Tabellltext"/>
    <tableColumn id="2" xr3:uid="{00000000-0010-0000-2600-000002000000}" name="Män _x000a_Fyllning (%)" dataDxfId="1190" dataCellStyle="Tabellltext"/>
    <tableColumn id="3" xr3:uid="{00000000-0010-0000-2600-000003000000}" name="Män _x000a_Rotbehandling (%)" dataDxfId="1189" dataCellStyle="Tabellltext"/>
    <tableColumn id="4" xr3:uid="{00000000-0010-0000-2600-000004000000}" name="Män _x000a_Krona (%)" dataDxfId="1188" dataCellStyle="Tabellltext"/>
    <tableColumn id="5" xr3:uid="{00000000-0010-0000-2600-000005000000}" name="Män _x000a_Extraktion* (%)" dataDxfId="1187" dataCellStyle="Tabellltext"/>
    <tableColumn id="6" xr3:uid="{00000000-0010-0000-2600-000006000000}" name="Män _x000a_Implantat (%)" dataDxfId="1186" dataCellStyle="Tabellltext"/>
    <tableColumn id="7" xr3:uid="{00000000-0010-0000-2600-000007000000}" name="Kvinnor _x000a_Fyllning (%)" dataDxfId="1185" dataCellStyle="Tabellltext"/>
    <tableColumn id="8" xr3:uid="{00000000-0010-0000-2600-000008000000}" name="Kvinnor _x000a_Rotbehandling (%)" dataDxfId="1184" dataCellStyle="Tabellltext"/>
    <tableColumn id="9" xr3:uid="{00000000-0010-0000-2600-000009000000}" name="Kvinnor _x000a_Krona (%)" dataDxfId="1183" dataCellStyle="Tabellltext"/>
    <tableColumn id="10" xr3:uid="{00000000-0010-0000-2600-00000A000000}" name="Kvinnor _x000a_Extraktion* (%)" dataDxfId="1182" dataCellStyle="Tabellltext"/>
    <tableColumn id="11" xr3:uid="{00000000-0010-0000-2600-00000B000000}" name="Kvinnor _x000a_Implantat (%)" dataDxfId="1181" dataCellStyle="Tabellltext"/>
    <tableColumn id="12" xr3:uid="{00000000-0010-0000-2600-00000C000000}" name="Totalt _x000a_Fyllning (%)" dataDxfId="1180" dataCellStyle="Tabellltext"/>
    <tableColumn id="13" xr3:uid="{00000000-0010-0000-2600-00000D000000}" name="Totalt _x000a_Rotbehandling (%)" dataDxfId="1179" dataCellStyle="Tabellltext"/>
    <tableColumn id="14" xr3:uid="{00000000-0010-0000-2600-00000E000000}" name="Totalt _x000a_Krona (%)" dataDxfId="1178" dataCellStyle="Tabellltext"/>
    <tableColumn id="15" xr3:uid="{00000000-0010-0000-2600-00000F000000}" name="Totalt _x000a_Extraktion* (%)" dataDxfId="1177" dataCellStyle="Tabellltext"/>
    <tableColumn id="16" xr3:uid="{00000000-0010-0000-2600-000010000000}" name="Totalt _x000a_Implantat (%)" dataDxfId="1176" dataCellStyle="Tabellltext"/>
  </tableColumns>
  <tableStyleInfo name="1. SoS Tabell blå"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3000000}" name="Tabell6" displayName="Tabell6" ref="A24:B43" totalsRowShown="0" headerRowDxfId="1752" dataDxfId="1751" tableBorderDxfId="1750">
  <autoFilter ref="A24:B43" xr:uid="{00000000-0009-0000-0100-000006000000}"/>
  <tableColumns count="2">
    <tableColumn id="1" xr3:uid="{00000000-0010-0000-0300-000001000000}" name="Kod" dataDxfId="1749"/>
    <tableColumn id="2" xr3:uid="{00000000-0010-0000-0300-000002000000}" name="Åtgärd" dataDxfId="1748"/>
  </tableColumns>
  <tableStyleInfo name="1. SoS Tabell blå text"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Tabell40" displayName="Tabell40" ref="A4:P8" totalsRowShown="0" headerRowDxfId="1175" dataDxfId="1174" headerRowCellStyle="Tabell: rad- och kolumnrubrik" dataCellStyle="Tabellltext">
  <autoFilter ref="A4:P8" xr:uid="{00000000-0009-0000-0100-000028000000}"/>
  <tableColumns count="16">
    <tableColumn id="1" xr3:uid="{00000000-0010-0000-2700-000001000000}" name="Utbildningsnivå" dataDxfId="1173" dataCellStyle="Tabellltext"/>
    <tableColumn id="2" xr3:uid="{00000000-0010-0000-2700-000002000000}" name="Män _x000a_Fyllning (%)" dataDxfId="1172" dataCellStyle="Tabellltext"/>
    <tableColumn id="3" xr3:uid="{00000000-0010-0000-2700-000003000000}" name="Män _x000a_Rotbehandling (%)" dataDxfId="1171" dataCellStyle="Tabellltext"/>
    <tableColumn id="4" xr3:uid="{00000000-0010-0000-2700-000004000000}" name="Män _x000a_Krona (%)" dataDxfId="1170" dataCellStyle="Tabellltext"/>
    <tableColumn id="5" xr3:uid="{00000000-0010-0000-2700-000005000000}" name="Män _x000a_Extraktion* (%)" dataDxfId="1169" dataCellStyle="Tabellltext"/>
    <tableColumn id="6" xr3:uid="{00000000-0010-0000-2700-000006000000}" name="Män _x000a_Implantat (%)" dataDxfId="1168" dataCellStyle="Tabellltext"/>
    <tableColumn id="7" xr3:uid="{00000000-0010-0000-2700-000007000000}" name="Kvinnor _x000a_Fyllning (%)" dataDxfId="1167" dataCellStyle="Tabellltext"/>
    <tableColumn id="8" xr3:uid="{00000000-0010-0000-2700-000008000000}" name="Kvinnor _x000a_Rotbehandling (%)" dataDxfId="1166" dataCellStyle="Tabellltext"/>
    <tableColumn id="9" xr3:uid="{00000000-0010-0000-2700-000009000000}" name="Kvinnor _x000a_Krona (%)" dataDxfId="1165" dataCellStyle="Tabellltext"/>
    <tableColumn id="10" xr3:uid="{00000000-0010-0000-2700-00000A000000}" name="Kvinnor _x000a_Extraktion* (%)" dataDxfId="1164" dataCellStyle="Tabellltext"/>
    <tableColumn id="11" xr3:uid="{00000000-0010-0000-2700-00000B000000}" name="Kvinnor _x000a_Implantat (%)" dataDxfId="1163" dataCellStyle="Tabellltext"/>
    <tableColumn id="12" xr3:uid="{00000000-0010-0000-2700-00000C000000}" name="Totalt _x000a_Fyllning (%)" dataDxfId="1162" dataCellStyle="Tabellltext"/>
    <tableColumn id="13" xr3:uid="{00000000-0010-0000-2700-00000D000000}" name="Totalt _x000a_Rotbehandling (%)" dataDxfId="1161" dataCellStyle="Tabellltext"/>
    <tableColumn id="14" xr3:uid="{00000000-0010-0000-2700-00000E000000}" name="Totalt _x000a_Krona (%)" dataDxfId="1160" dataCellStyle="Tabellltext"/>
    <tableColumn id="15" xr3:uid="{00000000-0010-0000-2700-00000F000000}" name="Totalt _x000a_Extraktion* (%)" dataDxfId="1159" dataCellStyle="Tabellltext"/>
    <tableColumn id="16" xr3:uid="{00000000-0010-0000-2700-000010000000}" name="Totalt _x000a_Implantat (%)" dataDxfId="1158" dataCellStyle="Tabellltext"/>
  </tableColumns>
  <tableStyleInfo name="1. SoS Tabell blå"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Tabell41" displayName="Tabell41" ref="A14:P18" totalsRowShown="0" headerRowDxfId="1157" dataDxfId="1156" headerRowCellStyle="Tabell: rad- och kolumnrubrik">
  <autoFilter ref="A14:P18" xr:uid="{00000000-0009-0000-0100-000029000000}"/>
  <tableColumns count="16">
    <tableColumn id="1" xr3:uid="{00000000-0010-0000-2800-000001000000}" name="Utbildningsnivå" dataDxfId="1155"/>
    <tableColumn id="2" xr3:uid="{00000000-0010-0000-2800-000002000000}" name="Män _x000a_Fyllning (%)" dataDxfId="1154"/>
    <tableColumn id="3" xr3:uid="{00000000-0010-0000-2800-000003000000}" name="Män _x000a_Rotbehandling (%)" dataDxfId="1153"/>
    <tableColumn id="4" xr3:uid="{00000000-0010-0000-2800-000004000000}" name="Män _x000a_Krona (%)" dataDxfId="1152"/>
    <tableColumn id="5" xr3:uid="{00000000-0010-0000-2800-000005000000}" name="Män _x000a_Extraktion* (%)" dataDxfId="1151"/>
    <tableColumn id="6" xr3:uid="{00000000-0010-0000-2800-000006000000}" name="Män _x000a_Implantat (%)" dataDxfId="1150"/>
    <tableColumn id="7" xr3:uid="{00000000-0010-0000-2800-000007000000}" name="Kvinnor _x000a_Fyllning (%)" dataDxfId="1149"/>
    <tableColumn id="8" xr3:uid="{00000000-0010-0000-2800-000008000000}" name="Kvinnor _x000a_Rotbehandling (%)" dataDxfId="1148"/>
    <tableColumn id="9" xr3:uid="{00000000-0010-0000-2800-000009000000}" name="Kvinnor _x000a_Krona (%)" dataDxfId="1147"/>
    <tableColumn id="10" xr3:uid="{00000000-0010-0000-2800-00000A000000}" name="Kvinnor _x000a_Extraktion* (%)" dataDxfId="1146"/>
    <tableColumn id="11" xr3:uid="{00000000-0010-0000-2800-00000B000000}" name="Kvinnor _x000a_Implantat (%)" dataDxfId="1145"/>
    <tableColumn id="12" xr3:uid="{00000000-0010-0000-2800-00000C000000}" name="Totalt _x000a_Fyllning (%)" dataDxfId="1144"/>
    <tableColumn id="13" xr3:uid="{00000000-0010-0000-2800-00000D000000}" name="Totalt _x000a_Rotbehandling (%)" dataDxfId="1143"/>
    <tableColumn id="14" xr3:uid="{00000000-0010-0000-2800-00000E000000}" name="Totalt _x000a_Krona (%)" dataDxfId="1142"/>
    <tableColumn id="15" xr3:uid="{00000000-0010-0000-2800-00000F000000}" name="Totalt _x000a_Extraktion* (%)" dataDxfId="1141"/>
    <tableColumn id="16" xr3:uid="{00000000-0010-0000-2800-000010000000}" name="Totalt _x000a_Implantat (%)" dataDxfId="1140"/>
  </tableColumns>
  <tableStyleInfo name="1. SoS Tabell blå"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Tabell42" displayName="Tabell42" ref="A4:P14" totalsRowShown="0" headerRowDxfId="1139" dataDxfId="1138" headerRowCellStyle="Tabell: rad- och kolumnrubrik" dataCellStyle="Tabellltext">
  <autoFilter ref="A4:P14" xr:uid="{00000000-0009-0000-0100-00002A000000}"/>
  <tableColumns count="16">
    <tableColumn id="1" xr3:uid="{00000000-0010-0000-2900-000001000000}" name="Utbildningsnivå" dataDxfId="1137" dataCellStyle="Tabellltext"/>
    <tableColumn id="2" xr3:uid="{00000000-0010-0000-2900-000002000000}" name="Män _x000a_Fyllning" dataDxfId="1136" dataCellStyle="Tabellltext"/>
    <tableColumn id="3" xr3:uid="{00000000-0010-0000-2900-000003000000}" name="Män _x000a_Rotbehandling" dataDxfId="1135" dataCellStyle="Tabellltext"/>
    <tableColumn id="4" xr3:uid="{00000000-0010-0000-2900-000004000000}" name="Män _x000a_Krona" dataDxfId="1134" dataCellStyle="Tabellltext"/>
    <tableColumn id="5" xr3:uid="{00000000-0010-0000-2900-000005000000}" name="Män _x000a_Extraktion*" dataDxfId="1133" dataCellStyle="Tabellltext"/>
    <tableColumn id="6" xr3:uid="{00000000-0010-0000-2900-000006000000}" name="Män _x000a_Implantat" dataDxfId="1132" dataCellStyle="Tabellltext"/>
    <tableColumn id="7" xr3:uid="{00000000-0010-0000-2900-000007000000}" name="Kvinnor _x000a_Fyllning" dataDxfId="1131" dataCellStyle="Tabellltext"/>
    <tableColumn id="8" xr3:uid="{00000000-0010-0000-2900-000008000000}" name="Kvinnor _x000a_Rotbehandling" dataDxfId="1130" dataCellStyle="Tabellltext"/>
    <tableColumn id="9" xr3:uid="{00000000-0010-0000-2900-000009000000}" name="Kvinnor _x000a_Krona" dataDxfId="1129" dataCellStyle="Tabellltext"/>
    <tableColumn id="10" xr3:uid="{00000000-0010-0000-2900-00000A000000}" name="Kvinnor _x000a_Extraktion*" dataDxfId="1128" dataCellStyle="Tabellltext"/>
    <tableColumn id="11" xr3:uid="{00000000-0010-0000-2900-00000B000000}" name="Kvinnor _x000a_Implantat" dataDxfId="1127" dataCellStyle="Tabellltext"/>
    <tableColumn id="12" xr3:uid="{00000000-0010-0000-2900-00000C000000}" name="Totalt _x000a_Fyllning" dataDxfId="1126" dataCellStyle="Tabellltext"/>
    <tableColumn id="13" xr3:uid="{00000000-0010-0000-2900-00000D000000}" name="Totalt _x000a_Rotbehandling" dataDxfId="1125" dataCellStyle="Tabellltext"/>
    <tableColumn id="14" xr3:uid="{00000000-0010-0000-2900-00000E000000}" name="Totalt _x000a_Krona" dataDxfId="1124" dataCellStyle="Tabellltext"/>
    <tableColumn id="15" xr3:uid="{00000000-0010-0000-2900-00000F000000}" name="Totalt _x000a_Extraktion*" dataDxfId="1123" dataCellStyle="Tabellltext"/>
    <tableColumn id="16" xr3:uid="{00000000-0010-0000-2900-000010000000}" name="Totalt _x000a_Implantat" dataDxfId="1122" dataCellStyle="Tabellltext"/>
  </tableColumns>
  <tableStyleInfo name="1. SoS Tabell blå"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Tabell44" displayName="Tabell44" ref="A20:P30" totalsRowShown="0" headerRowDxfId="1121" dataDxfId="1120" headerRowCellStyle="Tabell: rad- och kolumnrubrik" dataCellStyle="Tabellltext">
  <autoFilter ref="A20:P30" xr:uid="{00000000-0009-0000-0100-00002B000000}"/>
  <tableColumns count="16">
    <tableColumn id="1" xr3:uid="{00000000-0010-0000-2A00-000001000000}" name="Utbildningsnivå" dataDxfId="1119" dataCellStyle="Tabellltext"/>
    <tableColumn id="2" xr3:uid="{00000000-0010-0000-2A00-000002000000}" name="Män _x000a_Fyllning (%)" dataDxfId="1118" dataCellStyle="Tabellltext"/>
    <tableColumn id="3" xr3:uid="{00000000-0010-0000-2A00-000003000000}" name="Män _x000a_Rotbehandling (%)" dataDxfId="1117" dataCellStyle="Tabellltext"/>
    <tableColumn id="4" xr3:uid="{00000000-0010-0000-2A00-000004000000}" name="Män _x000a_Krona (%)" dataDxfId="1116" dataCellStyle="Tabellltext"/>
    <tableColumn id="5" xr3:uid="{00000000-0010-0000-2A00-000005000000}" name="Män _x000a_Extraktion* (%)" dataDxfId="1115" dataCellStyle="Tabellltext"/>
    <tableColumn id="6" xr3:uid="{00000000-0010-0000-2A00-000006000000}" name="Män _x000a_Implantat (%)" dataDxfId="1114" dataCellStyle="Tabellltext"/>
    <tableColumn id="7" xr3:uid="{00000000-0010-0000-2A00-000007000000}" name="Kvinnor _x000a_Fyllning (%)" dataDxfId="1113" dataCellStyle="Tabellltext"/>
    <tableColumn id="8" xr3:uid="{00000000-0010-0000-2A00-000008000000}" name="Kvinnor _x000a_Rotbehandling (%)" dataDxfId="1112" dataCellStyle="Tabellltext"/>
    <tableColumn id="9" xr3:uid="{00000000-0010-0000-2A00-000009000000}" name="Kvinnor _x000a_Krona (%)" dataDxfId="1111" dataCellStyle="Tabellltext"/>
    <tableColumn id="10" xr3:uid="{00000000-0010-0000-2A00-00000A000000}" name="Kvinnor _x000a_Extraktion* (%)" dataDxfId="1110" dataCellStyle="Tabellltext"/>
    <tableColumn id="11" xr3:uid="{00000000-0010-0000-2A00-00000B000000}" name="Kvinnor _x000a_Implantat (%)" dataDxfId="1109" dataCellStyle="Tabellltext"/>
    <tableColumn id="12" xr3:uid="{00000000-0010-0000-2A00-00000C000000}" name="Totalt _x000a_Fyllning (%)" dataDxfId="1108" dataCellStyle="Tabellltext"/>
    <tableColumn id="13" xr3:uid="{00000000-0010-0000-2A00-00000D000000}" name="Totalt _x000a_Rotbehandling (%)" dataDxfId="1107" dataCellStyle="Tabellltext"/>
    <tableColumn id="14" xr3:uid="{00000000-0010-0000-2A00-00000E000000}" name="Totalt _x000a_Krona (%)" dataDxfId="1106" dataCellStyle="Tabellltext"/>
    <tableColumn id="15" xr3:uid="{00000000-0010-0000-2A00-00000F000000}" name="Totalt _x000a_Extraktion* (%)" dataDxfId="1105" dataCellStyle="Tabellltext"/>
    <tableColumn id="16" xr3:uid="{00000000-0010-0000-2A00-000010000000}" name="Totalt _x000a_Implantat (%)" dataDxfId="1104" dataCellStyle="Tabellltext"/>
  </tableColumns>
  <tableStyleInfo name="1. SoS Tabell blå"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Tabell45" displayName="Tabell45" ref="A36:P46" totalsRowShown="0" headerRowDxfId="1103" dataDxfId="1102" headerRowCellStyle="Tabell: rad- och kolumnrubrik" dataCellStyle="Tabellltext">
  <autoFilter ref="A36:P46" xr:uid="{00000000-0009-0000-0100-00002C000000}"/>
  <tableColumns count="16">
    <tableColumn id="1" xr3:uid="{00000000-0010-0000-2B00-000001000000}" name="Utbildningsnivå" dataDxfId="1101" dataCellStyle="Tabellltext"/>
    <tableColumn id="2" xr3:uid="{00000000-0010-0000-2B00-000002000000}" name="Män _x000a_Fyllning (%)" dataDxfId="1100" dataCellStyle="Tabellltext"/>
    <tableColumn id="3" xr3:uid="{00000000-0010-0000-2B00-000003000000}" name="Män _x000a_Rotbehandling (%)" dataDxfId="1099" dataCellStyle="Tabellltext"/>
    <tableColumn id="4" xr3:uid="{00000000-0010-0000-2B00-000004000000}" name="Män _x000a_Krona (%)" dataDxfId="1098" dataCellStyle="Tabellltext"/>
    <tableColumn id="5" xr3:uid="{00000000-0010-0000-2B00-000005000000}" name="Män _x000a_Extraktion* (%)" dataDxfId="1097" dataCellStyle="Tabellltext"/>
    <tableColumn id="6" xr3:uid="{00000000-0010-0000-2B00-000006000000}" name="Män _x000a_Implantat (%)" dataDxfId="1096" dataCellStyle="Tabellltext"/>
    <tableColumn id="7" xr3:uid="{00000000-0010-0000-2B00-000007000000}" name="Kvinnor _x000a_Fyllning (%)" dataDxfId="1095" dataCellStyle="Tabellltext"/>
    <tableColumn id="8" xr3:uid="{00000000-0010-0000-2B00-000008000000}" name="Kvinnor _x000a_Rotbehandling (%)" dataDxfId="1094" dataCellStyle="Tabellltext"/>
    <tableColumn id="9" xr3:uid="{00000000-0010-0000-2B00-000009000000}" name="Kvinnor _x000a_Krona (%)" dataDxfId="1093" dataCellStyle="Tabellltext"/>
    <tableColumn id="10" xr3:uid="{00000000-0010-0000-2B00-00000A000000}" name="Kvinnor _x000a_Extraktion* (%)" dataDxfId="1092" dataCellStyle="Tabellltext"/>
    <tableColumn id="11" xr3:uid="{00000000-0010-0000-2B00-00000B000000}" name="Kvinnor _x000a_Implantat (%)" dataDxfId="1091" dataCellStyle="Tabellltext"/>
    <tableColumn id="12" xr3:uid="{00000000-0010-0000-2B00-00000C000000}" name="Totalt _x000a_Fyllning (%)" dataDxfId="1090" dataCellStyle="Tabellltext"/>
    <tableColumn id="13" xr3:uid="{00000000-0010-0000-2B00-00000D000000}" name="Totalt _x000a_Rotbehandling (%)" dataDxfId="1089" dataCellStyle="Tabellltext"/>
    <tableColumn id="14" xr3:uid="{00000000-0010-0000-2B00-00000E000000}" name="Totalt _x000a_Krona (%)" dataDxfId="1088" dataCellStyle="Tabellltext"/>
    <tableColumn id="15" xr3:uid="{00000000-0010-0000-2B00-00000F000000}" name="Totalt _x000a_Extraktion* (%)" dataDxfId="1087" dataCellStyle="Tabellltext"/>
    <tableColumn id="16" xr3:uid="{00000000-0010-0000-2B00-000010000000}" name="Totalt _x000a_Implantat (%)" dataDxfId="1086" dataCellStyle="Tabellltext"/>
  </tableColumns>
  <tableStyleInfo name="1. SoS Tabell blå"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Tabell46" displayName="Tabell46" ref="A4:K19" totalsRowShown="0" headerRowDxfId="1085" dataDxfId="1084" tableBorderDxfId="1083" headerRowCellStyle="Tabell: rad- och kolumnrubrik" dataCellStyle="Tabellltext">
  <autoFilter ref="A4:K19" xr:uid="{00000000-0009-0000-0100-00002D000000}"/>
  <tableColumns count="11">
    <tableColumn id="1" xr3:uid="{00000000-0010-0000-2C00-000001000000}" name="Ålder" dataDxfId="1082" dataCellStyle="Tabellltext"/>
    <tableColumn id="2" xr3:uid="{00000000-0010-0000-2C00-000002000000}" name="2016" dataDxfId="1081" dataCellStyle="Tabellltext"/>
    <tableColumn id="3" xr3:uid="{00000000-0010-0000-2C00-000003000000}" name="2017" dataDxfId="1080" dataCellStyle="Tabellltext"/>
    <tableColumn id="4" xr3:uid="{00000000-0010-0000-2C00-000004000000}" name="2018" dataDxfId="1079" dataCellStyle="Tabellltext"/>
    <tableColumn id="5" xr3:uid="{00000000-0010-0000-2C00-000005000000}" name="2019" dataDxfId="1078" dataCellStyle="Tabellltext"/>
    <tableColumn id="6" xr3:uid="{00000000-0010-0000-2C00-000006000000}" name="2020" dataDxfId="1077" dataCellStyle="Tabellltext"/>
    <tableColumn id="7" xr3:uid="{00000000-0010-0000-2C00-000007000000}" name="2021" dataDxfId="1076" dataCellStyle="Tabellltext"/>
    <tableColumn id="8" xr3:uid="{00000000-0010-0000-2C00-000008000000}" name="2022" dataDxfId="1075" dataCellStyle="Tabellltext"/>
    <tableColumn id="9" xr3:uid="{00000000-0010-0000-2C00-000009000000}" name="2023" dataDxfId="1074" dataCellStyle="Tabellltext"/>
    <tableColumn id="10" xr3:uid="{00000000-0010-0000-2C00-00000A000000}" name="2024" dataDxfId="1073" dataCellStyle="Tabellltext"/>
    <tableColumn id="11" xr3:uid="{00000000-0010-0000-2C00-00000B000000}" name="2025" dataDxfId="1072" dataCellStyle="Tabellltext"/>
  </tableColumns>
  <tableStyleInfo name="1. SoS Tabell blå"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8" xr:uid="{00000000-000C-0000-FFFF-FFFF2D000000}" name="Tabell48" displayName="Tabell48" ref="A24:K39" totalsRowShown="0" headerRowDxfId="1071" dataDxfId="1070" tableBorderDxfId="1069" headerRowCellStyle="Tabell: rad- och kolumnrubrik" dataCellStyle="Tabellltext">
  <autoFilter ref="A24:K39" xr:uid="{00000000-0009-0000-0100-000030000000}"/>
  <tableColumns count="11">
    <tableColumn id="1" xr3:uid="{00000000-0010-0000-2D00-000001000000}" name="Ålder" dataDxfId="1068" dataCellStyle="Tabellltext"/>
    <tableColumn id="2" xr3:uid="{00000000-0010-0000-2D00-000002000000}" name="2016" dataDxfId="1067" dataCellStyle="Tabellltext"/>
    <tableColumn id="3" xr3:uid="{00000000-0010-0000-2D00-000003000000}" name="2017" dataDxfId="1066" dataCellStyle="Tabellltext"/>
    <tableColumn id="4" xr3:uid="{00000000-0010-0000-2D00-000004000000}" name="2018" dataDxfId="1065" dataCellStyle="Tabellltext"/>
    <tableColumn id="5" xr3:uid="{00000000-0010-0000-2D00-000005000000}" name="2019" dataDxfId="1064" dataCellStyle="Tabellltext"/>
    <tableColumn id="6" xr3:uid="{00000000-0010-0000-2D00-000006000000}" name="2020" dataDxfId="1063" dataCellStyle="Tabellltext"/>
    <tableColumn id="7" xr3:uid="{00000000-0010-0000-2D00-000007000000}" name="2021" dataDxfId="1062" dataCellStyle="Tabellltext"/>
    <tableColumn id="8" xr3:uid="{00000000-0010-0000-2D00-000008000000}" name="2022" dataDxfId="1061" dataCellStyle="Tabellltext"/>
    <tableColumn id="9" xr3:uid="{00000000-0010-0000-2D00-000009000000}" name="2023" dataDxfId="1060" dataCellStyle="Tabellltext"/>
    <tableColumn id="10" xr3:uid="{00000000-0010-0000-2D00-00000A000000}" name="2024" dataDxfId="1059" dataCellStyle="Tabellltext"/>
    <tableColumn id="11" xr3:uid="{00000000-0010-0000-2D00-00000B000000}" name="2025" dataDxfId="1058" dataCellStyle="Tabellltext"/>
  </tableColumns>
  <tableStyleInfo name="1. SoS Tabell blå"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9" xr:uid="{00000000-000C-0000-FFFF-FFFF2E000000}" name="Tabell49" displayName="Tabell49" ref="A44:K59" totalsRowShown="0" headerRowDxfId="1057" dataDxfId="1056" tableBorderDxfId="1055" headerRowCellStyle="Tabell: rad- och kolumnrubrik" dataCellStyle="Tabellltext">
  <autoFilter ref="A44:K59" xr:uid="{00000000-0009-0000-0100-000031000000}"/>
  <tableColumns count="11">
    <tableColumn id="1" xr3:uid="{00000000-0010-0000-2E00-000001000000}" name="Ålder" dataDxfId="1054" dataCellStyle="Tabellltext"/>
    <tableColumn id="2" xr3:uid="{00000000-0010-0000-2E00-000002000000}" name="2016" dataDxfId="1053" dataCellStyle="Tabellltext"/>
    <tableColumn id="3" xr3:uid="{00000000-0010-0000-2E00-000003000000}" name="2017" dataDxfId="1052" dataCellStyle="Tabellltext"/>
    <tableColumn id="4" xr3:uid="{00000000-0010-0000-2E00-000004000000}" name="2018" dataDxfId="1051" dataCellStyle="Tabellltext"/>
    <tableColumn id="5" xr3:uid="{00000000-0010-0000-2E00-000005000000}" name="2019" dataDxfId="1050" dataCellStyle="Tabellltext"/>
    <tableColumn id="6" xr3:uid="{00000000-0010-0000-2E00-000006000000}" name="2020" dataDxfId="1049" dataCellStyle="Tabellltext"/>
    <tableColumn id="7" xr3:uid="{00000000-0010-0000-2E00-000007000000}" name="2021" dataDxfId="1048" dataCellStyle="Tabellltext"/>
    <tableColumn id="8" xr3:uid="{00000000-0010-0000-2E00-000008000000}" name="2022" dataDxfId="1047" dataCellStyle="Tabellltext"/>
    <tableColumn id="9" xr3:uid="{00000000-0010-0000-2E00-000009000000}" name="2023" dataDxfId="1046" dataCellStyle="Tabellltext"/>
    <tableColumn id="10" xr3:uid="{00000000-0010-0000-2E00-00000A000000}" name="2024" dataDxfId="1045" dataCellStyle="Tabellltext"/>
    <tableColumn id="11" xr3:uid="{00000000-0010-0000-2E00-00000B000000}" name="2025" dataDxfId="1044" dataCellStyle="Tabellltext"/>
  </tableColumns>
  <tableStyleInfo name="1. SoS Tabell blå" showFirstColumn="0" showLastColumn="0" showRowStripes="1" showColumnStripes="0"/>
</table>
</file>

<file path=xl/tables/table4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F000000}" name="Tabell47" displayName="Tabell47" ref="A4:P14" totalsRowShown="0" headerRowDxfId="1043" dataDxfId="1042" tableBorderDxfId="1041">
  <autoFilter ref="A4:P14" xr:uid="{00000000-0009-0000-0100-00002E000000}"/>
  <tableColumns count="16">
    <tableColumn id="1" xr3:uid="{00000000-0010-0000-2F00-000001000000}" name="År" dataDxfId="1040" dataCellStyle="Tabellltext"/>
    <tableColumn id="2" xr3:uid="{00000000-0010-0000-2F00-000002000000}" name="Män (%) _x000a_Förgymnasial" dataDxfId="1039"/>
    <tableColumn id="3" xr3:uid="{00000000-0010-0000-2F00-000003000000}" name="Män (%) _x000a_Gymnasial" dataDxfId="1038"/>
    <tableColumn id="4" xr3:uid="{00000000-0010-0000-2F00-000004000000}" name="Män (%) _x000a_Eftergymnasial &lt; 3 år" dataDxfId="1037"/>
    <tableColumn id="5" xr3:uid="{00000000-0010-0000-2F00-000005000000}" name="Män (%) _x000a_Eftergymnasial ≥ 3 år" dataDxfId="1036"/>
    <tableColumn id="6" xr3:uid="{00000000-0010-0000-2F00-000006000000}" name="Män (%) _x000a_Totalt" dataDxfId="1035"/>
    <tableColumn id="7" xr3:uid="{00000000-0010-0000-2F00-000007000000}" name="Kvinnor (%) _x000a_Förgymnasial" dataDxfId="1034"/>
    <tableColumn id="8" xr3:uid="{00000000-0010-0000-2F00-000008000000}" name="Kvinnor (%) _x000a_Gymnasial" dataDxfId="1033"/>
    <tableColumn id="9" xr3:uid="{00000000-0010-0000-2F00-000009000000}" name="Kvinnor (%) _x000a_Eftergymnasial &lt; 3 år" dataDxfId="1032"/>
    <tableColumn id="10" xr3:uid="{00000000-0010-0000-2F00-00000A000000}" name="Kvinnor (%) _x000a_Eftergymnasial ≥ 3 år" dataDxfId="1031"/>
    <tableColumn id="11" xr3:uid="{00000000-0010-0000-2F00-00000B000000}" name="Kvinnor (%) _x000a_Totalt" dataDxfId="1030"/>
    <tableColumn id="12" xr3:uid="{00000000-0010-0000-2F00-00000C000000}" name="Totalt (%) _x000a_Förgymnasial" dataDxfId="1029"/>
    <tableColumn id="13" xr3:uid="{00000000-0010-0000-2F00-00000D000000}" name="Totalt (%) _x000a_Gymnasial" dataDxfId="1028"/>
    <tableColumn id="14" xr3:uid="{00000000-0010-0000-2F00-00000E000000}" name="Totalt (%) _x000a_Eftergymnasial &lt; 3 år" dataDxfId="1027"/>
    <tableColumn id="15" xr3:uid="{00000000-0010-0000-2F00-00000F000000}" name="Totalt (%) _x000a_Eftergymnasial ≥ 3 år" dataDxfId="1026"/>
    <tableColumn id="16" xr3:uid="{00000000-0010-0000-2F00-000010000000}" name="Totalt (%) _x000a_Totalt" dataDxfId="1025"/>
  </tableColumns>
  <tableStyleInfo name="1. SoS Tabell blå" showFirstColumn="0" showLastColumn="0" showRowStripes="1" showColumnStripes="0"/>
</table>
</file>

<file path=xl/tables/table4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30000000}" name="Tabell50" displayName="Tabell50" ref="A19:P29" totalsRowShown="0" headerRowDxfId="1024" dataDxfId="1023" tableBorderDxfId="1022">
  <autoFilter ref="A19:P29" xr:uid="{00000000-0009-0000-0100-00002F000000}"/>
  <tableColumns count="16">
    <tableColumn id="1" xr3:uid="{00000000-0010-0000-3000-000001000000}" name="År" dataDxfId="1021" dataCellStyle="Tabellltext"/>
    <tableColumn id="2" xr3:uid="{00000000-0010-0000-3000-000002000000}" name="Män (%) _x000a_Förgymnasial" dataDxfId="1020"/>
    <tableColumn id="3" xr3:uid="{00000000-0010-0000-3000-000003000000}" name="Män (%) _x000a_Gymnasial" dataDxfId="1019"/>
    <tableColumn id="4" xr3:uid="{00000000-0010-0000-3000-000004000000}" name="Män (%) _x000a_Eftergymnasial &lt; 3 år" dataDxfId="1018"/>
    <tableColumn id="5" xr3:uid="{00000000-0010-0000-3000-000005000000}" name="Män (%) _x000a_Eftergymnasial ≥ 3 år" dataDxfId="1017"/>
    <tableColumn id="6" xr3:uid="{00000000-0010-0000-3000-000006000000}" name="Män (%) _x000a_Totalt" dataDxfId="1016"/>
    <tableColumn id="7" xr3:uid="{00000000-0010-0000-3000-000007000000}" name="Kvinnor (%) _x000a_Förgymnasial" dataDxfId="1015"/>
    <tableColumn id="8" xr3:uid="{00000000-0010-0000-3000-000008000000}" name="Kvinnor (%) _x000a_Gymnasial" dataDxfId="1014"/>
    <tableColumn id="9" xr3:uid="{00000000-0010-0000-3000-000009000000}" name="Kvinnor (%) _x000a_Eftergymnasial &lt; 3 år" dataDxfId="1013"/>
    <tableColumn id="10" xr3:uid="{00000000-0010-0000-3000-00000A000000}" name="Kvinnor (%) _x000a_Eftergymnasial ≥ 3 år" dataDxfId="1012"/>
    <tableColumn id="11" xr3:uid="{00000000-0010-0000-3000-00000B000000}" name="Kvinnor (%) _x000a_Totalt" dataDxfId="1011"/>
    <tableColumn id="12" xr3:uid="{00000000-0010-0000-3000-00000C000000}" name="Totalt (%) _x000a_Förgymnasial" dataDxfId="1010"/>
    <tableColumn id="13" xr3:uid="{00000000-0010-0000-3000-00000D000000}" name="Totalt (%) _x000a_Gymnasial" dataDxfId="1009"/>
    <tableColumn id="14" xr3:uid="{00000000-0010-0000-3000-00000E000000}" name="Totalt (%) _x000a_Eftergymnasial &lt; 3 år" dataDxfId="1008"/>
    <tableColumn id="15" xr3:uid="{00000000-0010-0000-3000-00000F000000}" name="Totalt (%) _x000a_Eftergymnasial ≥ 3 år" dataDxfId="1007"/>
    <tableColumn id="16" xr3:uid="{00000000-0010-0000-3000-000010000000}" name="Totalt (%) _x000a_Totalt" dataDxfId="1006"/>
  </tableColumns>
  <tableStyleInfo name="1. SoS Tabell blå"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4000000}" name="Tabell7" displayName="Tabell7" ref="A44:B54" totalsRowShown="0" headerRowDxfId="1747" dataDxfId="1746">
  <autoFilter ref="A44:B54" xr:uid="{00000000-0009-0000-0100-000007000000}"/>
  <tableColumns count="2">
    <tableColumn id="1" xr3:uid="{00000000-0010-0000-0400-000001000000}" name="Kod" dataDxfId="1745"/>
    <tableColumn id="2" xr3:uid="{00000000-0010-0000-0400-000002000000}" name="Åtgärd" dataDxfId="1744"/>
  </tableColumns>
  <tableStyleInfo name="1. SoS Tabell blå text" showFirstColumn="0" showLastColumn="0" showRowStripes="1" showColumnStripes="0"/>
</table>
</file>

<file path=xl/tables/table5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2" xr:uid="{00000000-000C-0000-FFFF-FFFF31000000}" name="Tabell53" displayName="Tabell53" ref="A4:S20" totalsRowShown="0" headerRowDxfId="1005" dataDxfId="1004" tableBorderDxfId="1003" headerRowCellStyle="Tabell: rad- och kolumnrubrik" dataCellStyle="Tabellltext">
  <autoFilter ref="A4:S20" xr:uid="{00000000-0009-0000-0100-000034000000}"/>
  <tableColumns count="19">
    <tableColumn id="1" xr3:uid="{00000000-0010-0000-3100-000001000000}" name="Ålder vid årets slut" dataDxfId="1002" dataCellStyle="Tabellltext"/>
    <tableColumn id="2" xr3:uid="{00000000-0010-0000-3100-000002000000}" name="Män (%) _x000a_periimplantit" dataDxfId="1001" dataCellStyle="Tabellltext"/>
    <tableColumn id="3" xr3:uid="{00000000-0010-0000-3100-000003000000}" name="Män (%) _x000a_Parodontit*" dataDxfId="1000" dataCellStyle="Tabellltext"/>
    <tableColumn id="4" xr3:uid="{00000000-0010-0000-3100-000004000000}" name="Män (%) _x000a_Parodontit**" dataDxfId="999" dataCellStyle="Tabellltext"/>
    <tableColumn id="5" xr3:uid="{00000000-0010-0000-3100-000005000000}" name="Män (%) _x000a_Tandslitage på grund av _x000a_erosion, abrasion eller attrition" dataDxfId="998" dataCellStyle="Tabellltext"/>
    <tableColumn id="6" xr3:uid="{00000000-0010-0000-3100-000006000000}" name="Män (%) _x000a_Kavitet på grund av karies" dataDxfId="997" dataCellStyle="Tabellltext"/>
    <tableColumn id="7" xr3:uid="{00000000-0010-0000-3100-000007000000}" name="Män (%) _x000a_Förhöjd risk för karies eller initialkaries" dataDxfId="996" dataCellStyle="Tabellltext"/>
    <tableColumn id="8" xr3:uid="{00000000-0010-0000-3100-000008000000}" name="Kvinnor (%) _x000a_periimplantit" dataDxfId="995" dataCellStyle="Tabellltext"/>
    <tableColumn id="9" xr3:uid="{00000000-0010-0000-3100-000009000000}" name="Kvinnor (%) _x000a_Parodontit*" dataDxfId="994" dataCellStyle="Tabellltext"/>
    <tableColumn id="10" xr3:uid="{00000000-0010-0000-3100-00000A000000}" name="Kvinnor (%) _x000a_Parodontit**" dataDxfId="993" dataCellStyle="Tabellltext"/>
    <tableColumn id="11" xr3:uid="{00000000-0010-0000-3100-00000B000000}" name="Kvinnor (%) _x000a_Tandslitage på grund av _x000a_erosion, abrasion eller attrition" dataDxfId="992" dataCellStyle="Tabellltext"/>
    <tableColumn id="12" xr3:uid="{00000000-0010-0000-3100-00000C000000}" name="Kvinnor (%) _x000a_Kavitet på grund av karies" dataDxfId="991" dataCellStyle="Tabellltext"/>
    <tableColumn id="13" xr3:uid="{00000000-0010-0000-3100-00000D000000}" name="Kvinnor (%) _x000a_Förhöjd risk för karies eller initialkaries" dataDxfId="990" dataCellStyle="Tabellltext"/>
    <tableColumn id="14" xr3:uid="{00000000-0010-0000-3100-00000E000000}" name="Totalt (%) _x000a_periimplantit" dataDxfId="989" dataCellStyle="Tabellltext"/>
    <tableColumn id="15" xr3:uid="{00000000-0010-0000-3100-00000F000000}" name="Totalt (%) _x000a_Parodontit*" dataDxfId="988" dataCellStyle="Tabellltext"/>
    <tableColumn id="16" xr3:uid="{00000000-0010-0000-3100-000010000000}" name="Totalt (%) _x000a_Parodontit**" dataDxfId="987" dataCellStyle="Tabellltext"/>
    <tableColumn id="17" xr3:uid="{00000000-0010-0000-3100-000011000000}" name="Totalt (%) _x000a_Tandslitage på grund av _x000a_erosion, abrasion eller attrition" dataDxfId="986" dataCellStyle="Tabellltext"/>
    <tableColumn id="18" xr3:uid="{00000000-0010-0000-3100-000012000000}" name="Totalt (%) _x000a_Kavitet på grund av karies" dataDxfId="985" dataCellStyle="Tabellltext"/>
    <tableColumn id="19" xr3:uid="{00000000-0010-0000-3100-000013000000}" name="Totalt (%) _x000a_Förhöjd risk för karies eller initialkaries" dataDxfId="984" dataCellStyle="Tabellltext"/>
  </tableColumns>
  <tableStyleInfo name="1. SoS Tabell blå" showFirstColumn="0" showLastColumn="0" showRowStripes="1" showColumnStripes="0"/>
</table>
</file>

<file path=xl/tables/table5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3" xr:uid="{00000000-000C-0000-FFFF-FFFF32000000}" name="Tabell54" displayName="Tabell54" ref="A27:S43" totalsRowShown="0" headerRowDxfId="983" dataDxfId="982" tableBorderDxfId="981" headerRowCellStyle="Tabell: rad- och kolumnrubrik" dataCellStyle="Tabellltext">
  <autoFilter ref="A27:S43" xr:uid="{00000000-0009-0000-0100-000035000000}"/>
  <tableColumns count="19">
    <tableColumn id="1" xr3:uid="{00000000-0010-0000-3200-000001000000}" name="Ålder vid årets slut" dataDxfId="980" dataCellStyle="Tabellltext"/>
    <tableColumn id="2" xr3:uid="{00000000-0010-0000-3200-000002000000}" name="Män (%) _x000a_periimplantit" dataDxfId="979" dataCellStyle="Tabellltext"/>
    <tableColumn id="3" xr3:uid="{00000000-0010-0000-3200-000003000000}" name="Män (%) _x000a_Parodontit*" dataDxfId="978" dataCellStyle="Tabellltext"/>
    <tableColumn id="4" xr3:uid="{00000000-0010-0000-3200-000004000000}" name="Män (%) _x000a_Parodontit**" dataDxfId="977" dataCellStyle="Tabellltext"/>
    <tableColumn id="5" xr3:uid="{00000000-0010-0000-3200-000005000000}" name="Män (%) _x000a_Tandslitage på grund av _x000a_erosion, abrasion eller attrition" dataDxfId="976" dataCellStyle="Tabellltext"/>
    <tableColumn id="6" xr3:uid="{00000000-0010-0000-3200-000006000000}" name="Män (%) _x000a_Kavitet på grund av karies" dataDxfId="975" dataCellStyle="Tabellltext"/>
    <tableColumn id="7" xr3:uid="{00000000-0010-0000-3200-000007000000}" name="Män (%) _x000a_Förhöjd risk för karies eller initialkaries" dataDxfId="974" dataCellStyle="Tabellltext"/>
    <tableColumn id="8" xr3:uid="{00000000-0010-0000-3200-000008000000}" name="Kvinnor (%) _x000a_periimplantit" dataDxfId="973" dataCellStyle="Tabellltext"/>
    <tableColumn id="9" xr3:uid="{00000000-0010-0000-3200-000009000000}" name="Kvinnor (%) _x000a_Parodontit*" dataDxfId="972" dataCellStyle="Tabellltext"/>
    <tableColumn id="10" xr3:uid="{00000000-0010-0000-3200-00000A000000}" name="Kvinnor (%) _x000a_Parodontit**" dataDxfId="971" dataCellStyle="Tabellltext"/>
    <tableColumn id="11" xr3:uid="{00000000-0010-0000-3200-00000B000000}" name="Kvinnor (%) _x000a_Tandslitage på grund av _x000a_erosion, abrasion eller attrition" dataDxfId="970" dataCellStyle="Tabellltext"/>
    <tableColumn id="12" xr3:uid="{00000000-0010-0000-3200-00000C000000}" name="Kvinnor (%) _x000a_Kavitet på grund av karies" dataDxfId="969" dataCellStyle="Tabellltext"/>
    <tableColumn id="13" xr3:uid="{00000000-0010-0000-3200-00000D000000}" name="Kvinnor (%) _x000a_Förhöjd risk för karies eller initialkaries" dataDxfId="968" dataCellStyle="Tabellltext"/>
    <tableColumn id="14" xr3:uid="{00000000-0010-0000-3200-00000E000000}" name="Totalt (%) _x000a_periimplantit" dataDxfId="967" dataCellStyle="Tabellltext"/>
    <tableColumn id="15" xr3:uid="{00000000-0010-0000-3200-00000F000000}" name="Totalt (%) _x000a_Parodontit*" dataDxfId="966" dataCellStyle="Tabellltext"/>
    <tableColumn id="16" xr3:uid="{00000000-0010-0000-3200-000010000000}" name="Totalt (%) _x000a_Parodontit**" dataDxfId="965" dataCellStyle="Tabellltext"/>
    <tableColumn id="17" xr3:uid="{00000000-0010-0000-3200-000011000000}" name="Totalt (%) _x000a_Tandslitage på grund av _x000a_erosion, abrasion eller attrition" dataDxfId="964" dataCellStyle="Tabellltext"/>
    <tableColumn id="18" xr3:uid="{00000000-0010-0000-3200-000012000000}" name="Totalt (%) _x000a_Kavitet på grund av karies" dataDxfId="963" dataCellStyle="Tabellltext"/>
    <tableColumn id="19" xr3:uid="{00000000-0010-0000-3200-000013000000}" name="Totalt (%) _x000a_Förhöjd risk för karies eller initialkaries" dataDxfId="962" dataCellStyle="Tabellltext"/>
  </tableColumns>
  <tableStyleInfo name="1. SoS Tabell blå" showFirstColumn="0" showLastColumn="0" showRowStripes="1" showColumnStripes="0"/>
</table>
</file>

<file path=xl/tables/table5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0" xr:uid="{00000000-000C-0000-FFFF-FFFF33000000}" name="Tabell51" displayName="Tabell51" ref="A4:P26" totalsRowShown="0" headerRowDxfId="961" dataDxfId="960" tableBorderDxfId="959" headerRowCellStyle="Tabell: rad- och kolumnrubrik">
  <autoFilter ref="A4:P26" xr:uid="{00000000-0009-0000-0100-000032000000}"/>
  <tableColumns count="16">
    <tableColumn id="1" xr3:uid="{00000000-0010-0000-3300-000001000000}" name="Län" dataDxfId="958"/>
    <tableColumn id="2" xr3:uid="{00000000-0010-0000-3300-000002000000}" name="Män (%) _x000a_periimplantit" dataDxfId="957" dataCellStyle="Tabellltext"/>
    <tableColumn id="3" xr3:uid="{00000000-0010-0000-3300-000003000000}" name="Män (%) _x000a_Parodontit*" dataDxfId="956" dataCellStyle="Tabellltext"/>
    <tableColumn id="4" xr3:uid="{00000000-0010-0000-3300-000004000000}" name="Män (%) _x000a_Parodontit**" dataDxfId="955" dataCellStyle="Tabellltext"/>
    <tableColumn id="5" xr3:uid="{00000000-0010-0000-3300-000005000000}" name="Män (%) _x000a_Tandslitage på grund av _x000a_erosion, abrasion eller attrition" dataDxfId="954" dataCellStyle="Tabellltext"/>
    <tableColumn id="6" xr3:uid="{00000000-0010-0000-3300-000006000000}" name="Män (%) _x000a_Kavitet på grund av karies" dataDxfId="953" dataCellStyle="Tabellltext"/>
    <tableColumn id="7" xr3:uid="{00000000-0010-0000-3300-000007000000}" name="Kvinnor (%) _x000a_periimplantit" dataDxfId="952" dataCellStyle="Tabellltext"/>
    <tableColumn id="8" xr3:uid="{00000000-0010-0000-3300-000008000000}" name="Kvinnor (%) _x000a_Parodontit*" dataDxfId="951" dataCellStyle="Tabellltext"/>
    <tableColumn id="9" xr3:uid="{00000000-0010-0000-3300-000009000000}" name="Kvinnor (%) _x000a_Parodontit**" dataDxfId="950" dataCellStyle="Tabellltext"/>
    <tableColumn id="10" xr3:uid="{00000000-0010-0000-3300-00000A000000}" name="Kvinnor (%) _x000a_Tandslitage på grund av _x000a_erosion, abrasion eller attrition" dataDxfId="949" dataCellStyle="Tabellltext"/>
    <tableColumn id="11" xr3:uid="{00000000-0010-0000-3300-00000B000000}" name="Kvinnor (%) _x000a_Kavitet på grund av karies" dataDxfId="948" dataCellStyle="Tabellltext"/>
    <tableColumn id="12" xr3:uid="{00000000-0010-0000-3300-00000C000000}" name="Totalt (%) _x000a_periimplantit" dataDxfId="947" dataCellStyle="Tabellltext"/>
    <tableColumn id="13" xr3:uid="{00000000-0010-0000-3300-00000D000000}" name="Totalt (%) _x000a_Parodontit*" dataDxfId="946" dataCellStyle="Tabellltext"/>
    <tableColumn id="14" xr3:uid="{00000000-0010-0000-3300-00000E000000}" name="Totalt (%) _x000a_Parodontit**" dataDxfId="945" dataCellStyle="Tabellltext"/>
    <tableColumn id="15" xr3:uid="{00000000-0010-0000-3300-00000F000000}" name="Totalt (%) _x000a_Tandslitage på grund av _x000a_erosion, abrasion eller attrition" dataDxfId="944" dataCellStyle="Tabellltext"/>
    <tableColumn id="16" xr3:uid="{00000000-0010-0000-3300-000010000000}" name="Totalt (%) _x000a_Kavitet på grund av karies" dataDxfId="943" dataCellStyle="Tabellltext"/>
  </tableColumns>
  <tableStyleInfo name="1. SoS Tabell blå" showFirstColumn="0" showLastColumn="0" showRowStripes="1" showColumnStripes="0"/>
</table>
</file>

<file path=xl/tables/table5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1" xr:uid="{00000000-000C-0000-FFFF-FFFF34000000}" name="Tabell52" displayName="Tabell52" ref="A33:P55" totalsRowShown="0" headerRowDxfId="942" dataDxfId="941" tableBorderDxfId="940" headerRowCellStyle="Tabell: rad- och kolumnrubrik" dataCellStyle="Tabellltext">
  <autoFilter ref="A33:P55" xr:uid="{00000000-0009-0000-0100-000033000000}"/>
  <tableColumns count="16">
    <tableColumn id="1" xr3:uid="{00000000-0010-0000-3400-000001000000}" name="Län" dataDxfId="939" dataCellStyle="Tabellltext"/>
    <tableColumn id="2" xr3:uid="{00000000-0010-0000-3400-000002000000}" name="Män (%) _x000a_periimplantit" dataDxfId="938" dataCellStyle="Tabellltext"/>
    <tableColumn id="3" xr3:uid="{00000000-0010-0000-3400-000003000000}" name="Män (%) _x000a_Parodontit*" dataDxfId="937" dataCellStyle="Tabellltext"/>
    <tableColumn id="4" xr3:uid="{00000000-0010-0000-3400-000004000000}" name="Män (%) _x000a_Parodontit**" dataDxfId="936" dataCellStyle="Tabellltext"/>
    <tableColumn id="5" xr3:uid="{00000000-0010-0000-3400-000005000000}" name="Män (%) _x000a_Tandslitage på grund av _x000a_erosion, abrasion eller attrition" dataDxfId="935" dataCellStyle="Tabellltext"/>
    <tableColumn id="6" xr3:uid="{00000000-0010-0000-3400-000006000000}" name="Män (%) _x000a_Kavitet på grund av karies" dataDxfId="934" dataCellStyle="Tabellltext"/>
    <tableColumn id="7" xr3:uid="{00000000-0010-0000-3400-000007000000}" name="Kvinnor (%) _x000a_periimplantit" dataDxfId="933" dataCellStyle="Tabellltext"/>
    <tableColumn id="8" xr3:uid="{00000000-0010-0000-3400-000008000000}" name="Kvinnor (%) _x000a_Parodontit*" dataDxfId="932" dataCellStyle="Tabellltext"/>
    <tableColumn id="9" xr3:uid="{00000000-0010-0000-3400-000009000000}" name="Kvinnor (%) _x000a_Parodontit**" dataDxfId="931" dataCellStyle="Tabellltext"/>
    <tableColumn id="10" xr3:uid="{00000000-0010-0000-3400-00000A000000}" name="Kvinnor (%) _x000a_Tandslitage på grund av _x000a_erosion, abrasion eller attrition" dataDxfId="930" dataCellStyle="Tabellltext"/>
    <tableColumn id="11" xr3:uid="{00000000-0010-0000-3400-00000B000000}" name="Kvinnor (%) _x000a_Kavitet på grund av karies" dataDxfId="929" dataCellStyle="Tabellltext"/>
    <tableColumn id="12" xr3:uid="{00000000-0010-0000-3400-00000C000000}" name="Totalt (%) _x000a_periimplantit" dataDxfId="928" dataCellStyle="Tabellltext"/>
    <tableColumn id="13" xr3:uid="{00000000-0010-0000-3400-00000D000000}" name="Totalt (%) _x000a_Parodontit*" dataDxfId="927" dataCellStyle="Tabellltext"/>
    <tableColumn id="14" xr3:uid="{00000000-0010-0000-3400-00000E000000}" name="Totalt (%) _x000a_Parodontit**" dataDxfId="926" dataCellStyle="Tabellltext"/>
    <tableColumn id="15" xr3:uid="{00000000-0010-0000-3400-00000F000000}" name="Totalt (%) _x000a_Tandslitage på grund av _x000a_erosion, abrasion eller attrition" dataDxfId="925" dataCellStyle="Tabellltext"/>
    <tableColumn id="16" xr3:uid="{00000000-0010-0000-3400-000010000000}" name="Totalt (%) _x000a_Kavitet på grund av karies" dataDxfId="924" dataCellStyle="Tabellltext"/>
  </tableColumns>
  <tableStyleInfo name="1. SoS Tabell blå" showFirstColumn="0" showLastColumn="0" showRowStripes="1" showColumnStripes="0"/>
</table>
</file>

<file path=xl/tables/table5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4" xr:uid="{00000000-000C-0000-FFFF-FFFF35000000}" name="Tabell55" displayName="Tabell55" ref="A4:P6" totalsRowShown="0" headerRowDxfId="923" dataDxfId="922" tableBorderDxfId="921" headerRowCellStyle="Tabell: rad- och kolumnrubrik" dataCellStyle="Tabellltext">
  <autoFilter ref="A4:P6" xr:uid="{00000000-0009-0000-0100-000036000000}"/>
  <tableColumns count="16">
    <tableColumn id="1" xr3:uid="{00000000-0010-0000-3500-000001000000}" name="Vårdgivarkategori" dataDxfId="920" dataCellStyle="Tabellltext"/>
    <tableColumn id="2" xr3:uid="{00000000-0010-0000-3500-000002000000}" name="Män (%) _x000a_periimplantit" dataDxfId="919" dataCellStyle="Tabellltext"/>
    <tableColumn id="3" xr3:uid="{00000000-0010-0000-3500-000003000000}" name="Män (%)_x000a_Parodontit*" dataDxfId="918" dataCellStyle="Tabellltext"/>
    <tableColumn id="4" xr3:uid="{00000000-0010-0000-3500-000004000000}" name="Män (%) _x000a_Parodontit**" dataDxfId="917" dataCellStyle="Tabellltext"/>
    <tableColumn id="5" xr3:uid="{00000000-0010-0000-3500-000005000000}" name="Män (%) _x000a_Tandslitage på grund av _x000a_erosion, abrasion eller attrition" dataDxfId="916" dataCellStyle="Tabellltext"/>
    <tableColumn id="6" xr3:uid="{00000000-0010-0000-3500-000006000000}" name="Män (%) _x000a_Kavitet på grund av karies" dataDxfId="915" dataCellStyle="Tabellltext"/>
    <tableColumn id="7" xr3:uid="{00000000-0010-0000-3500-000007000000}" name="Kvinnor (%) _x000a_periimplantit" dataDxfId="914" dataCellStyle="Tabellltext"/>
    <tableColumn id="8" xr3:uid="{00000000-0010-0000-3500-000008000000}" name="Kvinnor (%) _x000a_Parodontit*" dataDxfId="913" dataCellStyle="Tabellltext"/>
    <tableColumn id="9" xr3:uid="{00000000-0010-0000-3500-000009000000}" name="Kvinnor (%) _x000a_Parodontit**" dataDxfId="912" dataCellStyle="Tabellltext"/>
    <tableColumn id="10" xr3:uid="{00000000-0010-0000-3500-00000A000000}" name="Kvinnor (%) _x000a_Tandslitage på grund av _x000a_erosion, abrasion eller attrition" dataDxfId="911" dataCellStyle="Tabellltext"/>
    <tableColumn id="11" xr3:uid="{00000000-0010-0000-3500-00000B000000}" name="Kvinnor (%) _x000a_Kavitet på grund av karies" dataDxfId="910" dataCellStyle="Tabellltext"/>
    <tableColumn id="12" xr3:uid="{00000000-0010-0000-3500-00000C000000}" name="Totalt (%) _x000a_periimplantit" dataDxfId="909" dataCellStyle="Tabellltext"/>
    <tableColumn id="13" xr3:uid="{00000000-0010-0000-3500-00000D000000}" name="Totalt (%) _x000a_Parodontit*" dataDxfId="908" dataCellStyle="Tabellltext"/>
    <tableColumn id="14" xr3:uid="{00000000-0010-0000-3500-00000E000000}" name="Totalt (%) _x000a_Parodontit**" dataDxfId="907" dataCellStyle="Tabellltext"/>
    <tableColumn id="15" xr3:uid="{00000000-0010-0000-3500-00000F000000}" name="Totalt (%) _x000a_Tandslitage på grund av _x000a_erosion, abrasion eller attrition" dataDxfId="906" dataCellStyle="Tabellltext"/>
    <tableColumn id="16" xr3:uid="{00000000-0010-0000-3500-000010000000}" name="Totalt (%) _x000a_Kavitet på grund av karies" dataDxfId="905" dataCellStyle="Tabellltext"/>
  </tableColumns>
  <tableStyleInfo name="1. SoS Tabell blå" showFirstColumn="0" showLastColumn="0" showRowStripes="1" showColumnStripes="0"/>
</table>
</file>

<file path=xl/tables/table5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5" xr:uid="{00000000-000C-0000-FFFF-FFFF36000000}" name="Tabell56" displayName="Tabell56" ref="A12:P14" totalsRowShown="0" headerRowDxfId="904" dataDxfId="903" headerRowCellStyle="Tabell: rad- och kolumnrubrik" dataCellStyle="Tabellltext">
  <autoFilter ref="A12:P14" xr:uid="{00000000-0009-0000-0100-000037000000}"/>
  <tableColumns count="16">
    <tableColumn id="1" xr3:uid="{00000000-0010-0000-3600-000001000000}" name="Vårdgivarkategori" dataDxfId="902" dataCellStyle="Tabellltext"/>
    <tableColumn id="2" xr3:uid="{00000000-0010-0000-3600-000002000000}" name="Män (%) _x000a_periimplantit" dataDxfId="901" dataCellStyle="Tabellltext"/>
    <tableColumn id="3" xr3:uid="{00000000-0010-0000-3600-000003000000}" name="Män (%)_x000a_Parodontit*" dataDxfId="900" dataCellStyle="Tabellltext"/>
    <tableColumn id="4" xr3:uid="{00000000-0010-0000-3600-000004000000}" name="Män (%) _x000a_Parodontit**" dataDxfId="899" dataCellStyle="Tabellltext"/>
    <tableColumn id="5" xr3:uid="{00000000-0010-0000-3600-000005000000}" name="Män (%) _x000a_Tandslitage på grund av _x000a_erosion, abrasion eller attrition" dataDxfId="898" dataCellStyle="Tabellltext"/>
    <tableColumn id="6" xr3:uid="{00000000-0010-0000-3600-000006000000}" name="Män (%) _x000a_Kavitet på grund av karies" dataDxfId="897" dataCellStyle="Tabellltext"/>
    <tableColumn id="7" xr3:uid="{00000000-0010-0000-3600-000007000000}" name="Kvinnor (%) _x000a_periimplantit" dataDxfId="896" dataCellStyle="Tabellltext"/>
    <tableColumn id="8" xr3:uid="{00000000-0010-0000-3600-000008000000}" name="Kvinnor (%) _x000a_Parodontit*" dataDxfId="895" dataCellStyle="Tabellltext"/>
    <tableColumn id="9" xr3:uid="{00000000-0010-0000-3600-000009000000}" name="Kvinnor (%) _x000a_Parodontit**" dataDxfId="894" dataCellStyle="Tabellltext"/>
    <tableColumn id="10" xr3:uid="{00000000-0010-0000-3600-00000A000000}" name="Kvinnor (%) _x000a_Tandslitage på grund av _x000a_erosion, abrasion eller attrition" dataDxfId="893" dataCellStyle="Tabellltext"/>
    <tableColumn id="11" xr3:uid="{00000000-0010-0000-3600-00000B000000}" name="Kvinnor (%) _x000a_Kavitet på grund av karies" dataDxfId="892" dataCellStyle="Tabellltext"/>
    <tableColumn id="12" xr3:uid="{00000000-0010-0000-3600-00000C000000}" name="Totalt (%) _x000a_periimplantit" dataDxfId="891" dataCellStyle="Tabellltext"/>
    <tableColumn id="13" xr3:uid="{00000000-0010-0000-3600-00000D000000}" name="Totalt (%) _x000a_Parodontit*" dataDxfId="890" dataCellStyle="Tabellltext"/>
    <tableColumn id="14" xr3:uid="{00000000-0010-0000-3600-00000E000000}" name="Totalt (%) _x000a_Parodontit**" dataDxfId="889" dataCellStyle="Tabellltext"/>
    <tableColumn id="15" xr3:uid="{00000000-0010-0000-3600-00000F000000}" name="Totalt (%) _x000a_Tandslitage på grund av _x000a_erosion, abrasion eller attrition" dataDxfId="888" dataCellStyle="Tabellltext"/>
    <tableColumn id="16" xr3:uid="{00000000-0010-0000-3600-000010000000}" name="Totalt (%) _x000a_Kavitet på grund av karies" dataDxfId="887" dataCellStyle="Tabellltext"/>
  </tableColumns>
  <tableStyleInfo name="1. SoS Tabell blå" showFirstColumn="0" showLastColumn="0" showRowStripes="1" showColumnStripes="0"/>
</table>
</file>

<file path=xl/tables/table5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6" xr:uid="{00000000-000C-0000-FFFF-FFFF37000000}" name="Tabell57" displayName="Tabell57" ref="A4:P8" totalsRowShown="0" headerRowDxfId="886" dataDxfId="885" headerRowCellStyle="Tabell: rad- och kolumnrubrik" dataCellStyle="Tabellltext">
  <autoFilter ref="A4:P8" xr:uid="{00000000-0009-0000-0100-000038000000}"/>
  <tableColumns count="16">
    <tableColumn id="1" xr3:uid="{00000000-0010-0000-3700-000001000000}" name="Utbildningsnivå" dataDxfId="884" dataCellStyle="Tabellltext"/>
    <tableColumn id="2" xr3:uid="{00000000-0010-0000-3700-000002000000}" name="Män (%) _x000a_periimplantit" dataDxfId="883" dataCellStyle="Tabellltext"/>
    <tableColumn id="3" xr3:uid="{00000000-0010-0000-3700-000003000000}" name="Män (%)_x000a_Parodontit*" dataDxfId="882" dataCellStyle="Tabellltext"/>
    <tableColumn id="4" xr3:uid="{00000000-0010-0000-3700-000004000000}" name="Män (%) _x000a_Parodontit**" dataDxfId="881" dataCellStyle="Tabellltext"/>
    <tableColumn id="5" xr3:uid="{00000000-0010-0000-3700-000005000000}" name="Män (%) _x000a_Tandslitage på grund av _x000a_erosion, abrasion eller attrition" dataDxfId="880" dataCellStyle="Tabellltext"/>
    <tableColumn id="6" xr3:uid="{00000000-0010-0000-3700-000006000000}" name="Män (%) _x000a_Kavitet på grund av karies" dataDxfId="879" dataCellStyle="Tabellltext"/>
    <tableColumn id="7" xr3:uid="{00000000-0010-0000-3700-000007000000}" name="Kvinnor (%) _x000a_periimplantit" dataDxfId="878" dataCellStyle="Tabellltext"/>
    <tableColumn id="8" xr3:uid="{00000000-0010-0000-3700-000008000000}" name="Kvinnor (%) _x000a_Parodontit*" dataDxfId="877" dataCellStyle="Tabellltext"/>
    <tableColumn id="9" xr3:uid="{00000000-0010-0000-3700-000009000000}" name="Kvinnor (%) _x000a_Parodontit**" dataDxfId="876" dataCellStyle="Tabellltext"/>
    <tableColumn id="10" xr3:uid="{00000000-0010-0000-3700-00000A000000}" name="Kvinnor (%) _x000a_Tandslitage på grund av _x000a_erosion, abrasion eller attrition" dataDxfId="875" dataCellStyle="Tabellltext"/>
    <tableColumn id="11" xr3:uid="{00000000-0010-0000-3700-00000B000000}" name="Kvinnor (%) _x000a_Kavitet på grund av karies" dataDxfId="874" dataCellStyle="Tabellltext"/>
    <tableColumn id="12" xr3:uid="{00000000-0010-0000-3700-00000C000000}" name="Totalt (%) _x000a_periimplantit" dataDxfId="873" dataCellStyle="Tabellltext"/>
    <tableColumn id="13" xr3:uid="{00000000-0010-0000-3700-00000D000000}" name="Totalt (%) _x000a_Parodontit*" dataDxfId="872" dataCellStyle="Tabellltext"/>
    <tableColumn id="14" xr3:uid="{00000000-0010-0000-3700-00000E000000}" name="Totalt (%) _x000a_Parodontit**" dataDxfId="871" dataCellStyle="Tabellltext"/>
    <tableColumn id="15" xr3:uid="{00000000-0010-0000-3700-00000F000000}" name="Totalt (%) _x000a_Tandslitage på grund av _x000a_erosion, abrasion eller attrition" dataDxfId="870" dataCellStyle="Tabellltext"/>
    <tableColumn id="16" xr3:uid="{00000000-0010-0000-3700-000010000000}" name="Totalt (%) _x000a_Kavitet på grund av karies" dataDxfId="869" dataCellStyle="Tabellltext"/>
  </tableColumns>
  <tableStyleInfo name="1. SoS Tabell blå" showFirstColumn="0" showLastColumn="0" showRowStripes="1" showColumnStripes="0"/>
</table>
</file>

<file path=xl/tables/table5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7" xr:uid="{00000000-000C-0000-FFFF-FFFF38000000}" name="Tabell58" displayName="Tabell58" ref="A14:P18" totalsRowShown="0" headerRowDxfId="868" dataDxfId="867" tableBorderDxfId="866" headerRowCellStyle="Tabell: rad- och kolumnrubrik" dataCellStyle="Tabellltext">
  <autoFilter ref="A14:P18" xr:uid="{00000000-0009-0000-0100-000039000000}"/>
  <tableColumns count="16">
    <tableColumn id="1" xr3:uid="{00000000-0010-0000-3800-000001000000}" name="Utbildningsnivå" dataDxfId="865" dataCellStyle="Tabellltext"/>
    <tableColumn id="2" xr3:uid="{00000000-0010-0000-3800-000002000000}" name="Män (%) _x000a_periimplantit" dataDxfId="864" dataCellStyle="Tabellltext"/>
    <tableColumn id="3" xr3:uid="{00000000-0010-0000-3800-000003000000}" name="Män (%)_x000a_Parodontit*" dataDxfId="863" dataCellStyle="Tabellltext"/>
    <tableColumn id="4" xr3:uid="{00000000-0010-0000-3800-000004000000}" name="Män (%) _x000a_Parodontit**" dataDxfId="862" dataCellStyle="Tabellltext"/>
    <tableColumn id="5" xr3:uid="{00000000-0010-0000-3800-000005000000}" name="Män (%) _x000a_Tandslitage på grund av _x000a_erosion, abrasion eller attrition" dataDxfId="861" dataCellStyle="Tabellltext"/>
    <tableColumn id="6" xr3:uid="{00000000-0010-0000-3800-000006000000}" name="Män (%) _x000a_Kavitet på grund av karies" dataDxfId="860" dataCellStyle="Tabellltext"/>
    <tableColumn id="7" xr3:uid="{00000000-0010-0000-3800-000007000000}" name="Kvinnor (%) _x000a_periimplantit" dataDxfId="859" dataCellStyle="Tabellltext"/>
    <tableColumn id="8" xr3:uid="{00000000-0010-0000-3800-000008000000}" name="Kvinnor (%) _x000a_Parodontit*" dataDxfId="858" dataCellStyle="Tabellltext"/>
    <tableColumn id="9" xr3:uid="{00000000-0010-0000-3800-000009000000}" name="Kvinnor (%) _x000a_Parodontit**" dataDxfId="857" dataCellStyle="Tabellltext"/>
    <tableColumn id="10" xr3:uid="{00000000-0010-0000-3800-00000A000000}" name="Kvinnor (%) _x000a_Tandslitage på grund av _x000a_erosion, abrasion eller attrition" dataDxfId="856" dataCellStyle="Tabellltext"/>
    <tableColumn id="11" xr3:uid="{00000000-0010-0000-3800-00000B000000}" name="Kvinnor (%) _x000a_Kavitet på grund av karies" dataDxfId="855" dataCellStyle="Tabellltext"/>
    <tableColumn id="12" xr3:uid="{00000000-0010-0000-3800-00000C000000}" name="Totalt (%) _x000a_periimplantit" dataDxfId="854" dataCellStyle="Tabellltext"/>
    <tableColumn id="13" xr3:uid="{00000000-0010-0000-3800-00000D000000}" name="Totalt (%) _x000a_Parodontit*" dataDxfId="853" dataCellStyle="Tabellltext"/>
    <tableColumn id="14" xr3:uid="{00000000-0010-0000-3800-00000E000000}" name="Totalt (%) _x000a_Parodontit**" dataDxfId="852" dataCellStyle="Tabellltext"/>
    <tableColumn id="15" xr3:uid="{00000000-0010-0000-3800-00000F000000}" name="Totalt (%) _x000a_Tandslitage på grund av _x000a_erosion, abrasion eller attrition" dataDxfId="851" dataCellStyle="Tabellltext"/>
    <tableColumn id="16" xr3:uid="{00000000-0010-0000-3800-000010000000}" name="Totalt (%) _x000a_Kavitet på grund av karies" dataDxfId="850" dataCellStyle="Tabellltext"/>
  </tableColumns>
  <tableStyleInfo name="1. SoS Tabell blå" showFirstColumn="0" showLastColumn="0" showRowStripes="1" showColumnStripes="0"/>
</table>
</file>

<file path=xl/tables/table5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8" xr:uid="{00000000-000C-0000-FFFF-FFFF39000000}" name="Tabell59" displayName="Tabell59" ref="A4:W36" totalsRowShown="0" headerRowDxfId="849" dataDxfId="848" tableBorderDxfId="847" headerRowCellStyle="Tabell: rad- och kolumnrubrik">
  <autoFilter ref="A4:W36" xr:uid="{00000000-0009-0000-0100-00003A000000}"/>
  <tableColumns count="23">
    <tableColumn id="1" xr3:uid="{00000000-0010-0000-3900-000001000000}" name="År" dataDxfId="846"/>
    <tableColumn id="2" xr3:uid="{00000000-0010-0000-3900-000002000000}" name="Ålder vid årets slut" dataDxfId="845"/>
    <tableColumn id="3" xr3:uid="{00000000-0010-0000-3900-000003000000}" name="Män, Fyllning av en yta på framtand eller hörntand" dataDxfId="844"/>
    <tableColumn id="4" xr3:uid="{00000000-0010-0000-3900-000004000000}" name="Män, Fyllning av två ytor på framtand eller hörntand" dataDxfId="843"/>
    <tableColumn id="5" xr3:uid="{00000000-0010-0000-3900-000005000000}" name="Män, Fyllning av tre eller flera ytor på framtand eller hörntand" dataDxfId="842"/>
    <tableColumn id="6" xr3:uid="{00000000-0010-0000-3900-000006000000}" name="Män, Fyllning av en yta på molar eller premolar" dataDxfId="841"/>
    <tableColumn id="7" xr3:uid="{00000000-0010-0000-3900-000007000000}" name="Män, Fyllning av två ytor på molar eller premolar" dataDxfId="840"/>
    <tableColumn id="8" xr3:uid="{00000000-0010-0000-3900-000008000000}" name="Män, Fyllning av tre eller flera ytor på molar eller premolar" dataDxfId="839"/>
    <tableColumn id="9" xr3:uid="{00000000-0010-0000-3900-000009000000}" name="Män, Krona i plastiskt material, klinikframställd" dataDxfId="838"/>
    <tableColumn id="10" xr3:uid="{00000000-0010-0000-3900-00000A000000}" name="Kvinnor, Fyllning av en yta på framtand eller hörntand" dataDxfId="837"/>
    <tableColumn id="11" xr3:uid="{00000000-0010-0000-3900-00000B000000}" name="Kvinnor, Fyllning av två ytor på framtand eller hörntand" dataDxfId="836"/>
    <tableColumn id="12" xr3:uid="{00000000-0010-0000-3900-00000C000000}" name="Kvinnor, Fyllning av tre eller flera ytor på framtand eller hörntand" dataDxfId="835"/>
    <tableColumn id="13" xr3:uid="{00000000-0010-0000-3900-00000D000000}" name="Kvinnor, Fyllning av en yta på molar eller premolar" dataDxfId="834"/>
    <tableColumn id="14" xr3:uid="{00000000-0010-0000-3900-00000E000000}" name="Kvinnor, Fyllning av två ytor på molar eller premolar" dataDxfId="833"/>
    <tableColumn id="15" xr3:uid="{00000000-0010-0000-3900-00000F000000}" name="Kvinnor, Fyllning av tre eller flera ytor på molar eller premolar" dataDxfId="832"/>
    <tableColumn id="16" xr3:uid="{00000000-0010-0000-3900-000010000000}" name="Kvinnor, Krona i plastiskt material, klinikframställd" dataDxfId="831"/>
    <tableColumn id="17" xr3:uid="{00000000-0010-0000-3900-000011000000}" name="Totalt, Fyllning av en yta på framtand eller hörntand" dataDxfId="830"/>
    <tableColumn id="18" xr3:uid="{00000000-0010-0000-3900-000012000000}" name="Totalt, Fyllning av två ytor på framtand eller hörntand" dataDxfId="829"/>
    <tableColumn id="19" xr3:uid="{00000000-0010-0000-3900-000013000000}" name="Totalt, Fyllning av tre eller flera ytor på framtand eller hörntand" dataDxfId="828"/>
    <tableColumn id="20" xr3:uid="{00000000-0010-0000-3900-000014000000}" name="Totalt, Fyllning av en yta på molar eller premolar" dataDxfId="827"/>
    <tableColumn id="21" xr3:uid="{00000000-0010-0000-3900-000015000000}" name="Totalt, Fyllning av två ytor på molar eller premolar" dataDxfId="826"/>
    <tableColumn id="22" xr3:uid="{00000000-0010-0000-3900-000016000000}" name="Totalt, Fyllning av tre eller flera ytor på molar eller premolar" dataDxfId="825"/>
    <tableColumn id="23" xr3:uid="{00000000-0010-0000-3900-000017000000}" name="Totalt, Krona i plastiskt material, klinikframställd" dataDxfId="824"/>
  </tableColumns>
  <tableStyleInfo name="1. SoS Tabell blå" showFirstColumn="0" showLastColumn="0" showRowStripes="1" showColumnStripes="0"/>
</table>
</file>

<file path=xl/tables/table5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9" xr:uid="{00000000-000C-0000-FFFF-FFFF3A000000}" name="Tabell60" displayName="Tabell60" ref="A40:W72" totalsRowShown="0" headerRowDxfId="823" dataDxfId="822" tableBorderDxfId="821" headerRowCellStyle="Tabell: rad- och kolumnrubrik">
  <autoFilter ref="A40:W72" xr:uid="{00000000-0009-0000-0100-00003B000000}"/>
  <tableColumns count="23">
    <tableColumn id="1" xr3:uid="{00000000-0010-0000-3A00-000001000000}" name="År" dataDxfId="820"/>
    <tableColumn id="2" xr3:uid="{00000000-0010-0000-3A00-000002000000}" name="Ålder vid årets slut" dataDxfId="819"/>
    <tableColumn id="3" xr3:uid="{00000000-0010-0000-3A00-000003000000}" name="Män, Fyllning av en yta på framtand eller hörntand" dataDxfId="818"/>
    <tableColumn id="4" xr3:uid="{00000000-0010-0000-3A00-000004000000}" name="Män, Fyllning av två ytor på framtand eller hörntand" dataDxfId="817"/>
    <tableColumn id="5" xr3:uid="{00000000-0010-0000-3A00-000005000000}" name="Män, Fyllning av tre eller flera ytor på framtand eller hörntand" dataDxfId="816"/>
    <tableColumn id="6" xr3:uid="{00000000-0010-0000-3A00-000006000000}" name="Män, Fyllning av en yta på molar eller premolar" dataDxfId="815"/>
    <tableColumn id="7" xr3:uid="{00000000-0010-0000-3A00-000007000000}" name="Män, Fyllning av två ytor på molar eller premolar" dataDxfId="814"/>
    <tableColumn id="8" xr3:uid="{00000000-0010-0000-3A00-000008000000}" name="Män, Fyllning av tre eller flera ytor på molar eller premolar" dataDxfId="813"/>
    <tableColumn id="9" xr3:uid="{00000000-0010-0000-3A00-000009000000}" name="Män, Krona i plastiskt material, klinikframställd" dataDxfId="812"/>
    <tableColumn id="10" xr3:uid="{00000000-0010-0000-3A00-00000A000000}" name="Kvinnor, Fyllning av en yta på framtand eller hörntand" dataDxfId="811"/>
    <tableColumn id="11" xr3:uid="{00000000-0010-0000-3A00-00000B000000}" name="Kvinnor, Fyllning av två ytor på framtand eller hörntand" dataDxfId="810"/>
    <tableColumn id="12" xr3:uid="{00000000-0010-0000-3A00-00000C000000}" name="Kvinnor, Fyllning av tre eller flera ytor på framtand eller hörntand" dataDxfId="809"/>
    <tableColumn id="13" xr3:uid="{00000000-0010-0000-3A00-00000D000000}" name="Kvinnor, Fyllning av en yta på molar eller premolar" dataDxfId="808"/>
    <tableColumn id="14" xr3:uid="{00000000-0010-0000-3A00-00000E000000}" name="Kvinnor, Fyllning av två ytor på molar eller premolar" dataDxfId="807"/>
    <tableColumn id="15" xr3:uid="{00000000-0010-0000-3A00-00000F000000}" name="Kvinnor, Fyllning av tre eller flera ytor på molar eller premolar" dataDxfId="806"/>
    <tableColumn id="16" xr3:uid="{00000000-0010-0000-3A00-000010000000}" name="Kvinnor, Krona i plastiskt material, klinikframställd" dataDxfId="805"/>
    <tableColumn id="17" xr3:uid="{00000000-0010-0000-3A00-000011000000}" name="Totalt, Fyllning av en yta på framtand eller hörntand" dataDxfId="804"/>
    <tableColumn id="18" xr3:uid="{00000000-0010-0000-3A00-000012000000}" name="Totalt, Fyllning av två ytor på framtand eller hörntand" dataDxfId="803"/>
    <tableColumn id="19" xr3:uid="{00000000-0010-0000-3A00-000013000000}" name="Totalt, Fyllning av tre eller flera ytor på framtand eller hörntand" dataDxfId="802"/>
    <tableColumn id="20" xr3:uid="{00000000-0010-0000-3A00-000014000000}" name="Totalt, Fyllning av en yta på molar eller premolar" dataDxfId="801"/>
    <tableColumn id="21" xr3:uid="{00000000-0010-0000-3A00-000015000000}" name="Totalt, Fyllning av två ytor på molar eller premolar" dataDxfId="800"/>
    <tableColumn id="22" xr3:uid="{00000000-0010-0000-3A00-000016000000}" name="Totalt, Fyllning av tre eller flera ytor på molar eller premolar" dataDxfId="799"/>
    <tableColumn id="23" xr3:uid="{00000000-0010-0000-3A00-000017000000}" name="Totalt, Krona i plastiskt material, klinikframställd" dataDxfId="798"/>
  </tableColumns>
  <tableStyleInfo name="1. SoS Tabell blå"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5000000}" name="Tabell10" displayName="Tabell10" ref="A4:J19" totalsRowShown="0" headerRowDxfId="1743" tableBorderDxfId="1742" headerRowCellStyle="Tabell: rad- och kolumnrubrik" dataCellStyle="Tabellltext">
  <autoFilter ref="A4:J19" xr:uid="{00000000-0009-0000-0100-00000A000000}"/>
  <tableColumns count="10">
    <tableColumn id="1" xr3:uid="{00000000-0010-0000-0500-000001000000}" name="Ålder 2025" dataCellStyle="Tabellltext"/>
    <tableColumn id="2" xr3:uid="{00000000-0010-0000-0500-000002000000}" name="Män 2025" dataDxfId="1741" dataCellStyle="Tabellltext"/>
    <tableColumn id="3" xr3:uid="{00000000-0010-0000-0500-000003000000}" name="Män 2024–2025" dataDxfId="1740" dataCellStyle="Tabellltext"/>
    <tableColumn id="4" xr3:uid="{00000000-0010-0000-0500-000004000000}" name="Män 2023–2025" dataDxfId="1739" dataCellStyle="Tabellltext"/>
    <tableColumn id="5" xr3:uid="{00000000-0010-0000-0500-000005000000}" name="Kvinnor 2025" dataDxfId="1738" dataCellStyle="Tabellltext"/>
    <tableColumn id="6" xr3:uid="{00000000-0010-0000-0500-000006000000}" name="Kvinnor 2024-2025" dataDxfId="1737" dataCellStyle="Tabellltext"/>
    <tableColumn id="7" xr3:uid="{00000000-0010-0000-0500-000007000000}" name="Kvinnor 2023–2025" dataDxfId="1736" dataCellStyle="Tabellltext"/>
    <tableColumn id="8" xr3:uid="{00000000-0010-0000-0500-000008000000}" name="Totalt 2025" dataDxfId="1735" dataCellStyle="Tabellltext"/>
    <tableColumn id="9" xr3:uid="{00000000-0010-0000-0500-000009000000}" name="Totalt 2024–2025" dataDxfId="1734" dataCellStyle="Tabellltext"/>
    <tableColumn id="10" xr3:uid="{00000000-0010-0000-0500-00000A000000}" name="Totalt 2023–2025" dataDxfId="1733" dataCellStyle="Tabellltext"/>
  </tableColumns>
  <tableStyleInfo name="1. SoS Tabell blå" showFirstColumn="0" showLastColumn="0" showRowStripes="1" showColumnStripes="0"/>
</table>
</file>

<file path=xl/tables/table6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0" xr:uid="{00000000-000C-0000-FFFF-FFFF3B000000}" name="Tabell6061" displayName="Tabell6061" ref="A76:W108" totalsRowShown="0" headerRowDxfId="797" dataDxfId="796" tableBorderDxfId="795" headerRowCellStyle="Tabell: rad- och kolumnrubrik">
  <autoFilter ref="A76:W108" xr:uid="{00000000-0009-0000-0100-00003C000000}"/>
  <tableColumns count="23">
    <tableColumn id="1" xr3:uid="{00000000-0010-0000-3B00-000001000000}" name="År" dataDxfId="794"/>
    <tableColumn id="2" xr3:uid="{00000000-0010-0000-3B00-000002000000}" name="Ålder vid årets slut" dataDxfId="793"/>
    <tableColumn id="3" xr3:uid="{00000000-0010-0000-3B00-000003000000}" name="Män, Fyllning av en yta på framtand eller hörntand" dataDxfId="792"/>
    <tableColumn id="4" xr3:uid="{00000000-0010-0000-3B00-000004000000}" name="Män, Fyllning av två ytor på framtand eller hörntand" dataDxfId="791"/>
    <tableColumn id="5" xr3:uid="{00000000-0010-0000-3B00-000005000000}" name="Män, Fyllning av tre eller flera ytor på framtand eller hörntand" dataDxfId="790"/>
    <tableColumn id="6" xr3:uid="{00000000-0010-0000-3B00-000006000000}" name="Män, Fyllning av en yta på molar eller premolar" dataDxfId="789"/>
    <tableColumn id="7" xr3:uid="{00000000-0010-0000-3B00-000007000000}" name="Män, Fyllning av två ytor på molar eller premolar" dataDxfId="788"/>
    <tableColumn id="8" xr3:uid="{00000000-0010-0000-3B00-000008000000}" name="Män, Fyllning av tre eller flera ytor på molar eller premolar" dataDxfId="787"/>
    <tableColumn id="9" xr3:uid="{00000000-0010-0000-3B00-000009000000}" name="Män, Krona i plastiskt material, klinikframställd" dataDxfId="786"/>
    <tableColumn id="10" xr3:uid="{00000000-0010-0000-3B00-00000A000000}" name="Kvinnor, Fyllning av en yta på framtand eller hörntand" dataDxfId="785"/>
    <tableColumn id="11" xr3:uid="{00000000-0010-0000-3B00-00000B000000}" name="Kvinnor, Fyllning av två ytor på framtand eller hörntand" dataDxfId="784"/>
    <tableColumn id="12" xr3:uid="{00000000-0010-0000-3B00-00000C000000}" name="Kvinnor, Fyllning av tre eller flera ytor på framtand eller hörntand" dataDxfId="783"/>
    <tableColumn id="13" xr3:uid="{00000000-0010-0000-3B00-00000D000000}" name="Kvinnor, Fyllning av en yta på molar eller premolar" dataDxfId="782"/>
    <tableColumn id="14" xr3:uid="{00000000-0010-0000-3B00-00000E000000}" name="Kvinnor, Fyllning av två ytor på molar eller premolar" dataDxfId="781"/>
    <tableColumn id="15" xr3:uid="{00000000-0010-0000-3B00-00000F000000}" name="Kvinnor, Fyllning av tre eller flera ytor på molar eller premolar" dataDxfId="780"/>
    <tableColumn id="16" xr3:uid="{00000000-0010-0000-3B00-000010000000}" name="Kvinnor, Krona i plastiskt material, klinikframställd" dataDxfId="779"/>
    <tableColumn id="17" xr3:uid="{00000000-0010-0000-3B00-000011000000}" name="Totalt, Fyllning av en yta på framtand eller hörntand" dataDxfId="778"/>
    <tableColumn id="18" xr3:uid="{00000000-0010-0000-3B00-000012000000}" name="Totalt, Fyllning av två ytor på framtand eller hörntand" dataDxfId="777"/>
    <tableColumn id="19" xr3:uid="{00000000-0010-0000-3B00-000013000000}" name="Totalt, Fyllning av tre eller flera ytor på framtand eller hörntand" dataDxfId="776"/>
    <tableColumn id="20" xr3:uid="{00000000-0010-0000-3B00-000014000000}" name="Totalt, Fyllning av en yta på molar eller premolar" dataDxfId="775"/>
    <tableColumn id="21" xr3:uid="{00000000-0010-0000-3B00-000015000000}" name="Totalt, Fyllning av två ytor på molar eller premolar" dataDxfId="774"/>
    <tableColumn id="22" xr3:uid="{00000000-0010-0000-3B00-000016000000}" name="Totalt, Fyllning av tre eller flera ytor på molar eller premolar" dataDxfId="773"/>
    <tableColumn id="23" xr3:uid="{00000000-0010-0000-3B00-000017000000}" name="Totalt, Krona i plastiskt material, klinikframställd" dataDxfId="772"/>
  </tableColumns>
  <tableStyleInfo name="1. SoS Tabell blå" showFirstColumn="0" showLastColumn="0" showRowStripes="1" showColumnStripes="0"/>
</table>
</file>

<file path=xl/tables/table6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1" xr:uid="{00000000-000C-0000-FFFF-FFFF3C000000}" name="Tabell61" displayName="Tabell61" ref="A4:W48" totalsRowShown="0" headerRowDxfId="771" dataDxfId="770" tableBorderDxfId="769" headerRowCellStyle="Tabell: rad- och kolumnrubrik">
  <autoFilter ref="A4:W48" xr:uid="{00000000-0009-0000-0100-00003D000000}"/>
  <tableColumns count="23">
    <tableColumn id="1" xr3:uid="{00000000-0010-0000-3C00-000001000000}" name="År" dataDxfId="768"/>
    <tableColumn id="2" xr3:uid="{00000000-0010-0000-3C00-000002000000}" name="Län" dataDxfId="767"/>
    <tableColumn id="3" xr3:uid="{00000000-0010-0000-3C00-000003000000}" name="Män, Fyllning av en yta på framtand eller hörntand" dataDxfId="766"/>
    <tableColumn id="4" xr3:uid="{00000000-0010-0000-3C00-000004000000}" name="Män, Fyllning av två ytor på framtand eller hörntand" dataDxfId="765"/>
    <tableColumn id="5" xr3:uid="{00000000-0010-0000-3C00-000005000000}" name="Män, Fyllning av tre eller flera ytor på framtand eller hörntand" dataDxfId="764"/>
    <tableColumn id="6" xr3:uid="{00000000-0010-0000-3C00-000006000000}" name="Män, Fyllning av en yta på molar eller premolar" dataDxfId="763"/>
    <tableColumn id="7" xr3:uid="{00000000-0010-0000-3C00-000007000000}" name="Män, Fyllning av två ytor på molar eller premolar" dataDxfId="762"/>
    <tableColumn id="8" xr3:uid="{00000000-0010-0000-3C00-000008000000}" name="Män, Fyllning av tre eller flera ytor på molar eller premolar" dataDxfId="761"/>
    <tableColumn id="9" xr3:uid="{00000000-0010-0000-3C00-000009000000}" name="Män, Krona i plastiskt material, klinikframställd" dataDxfId="760"/>
    <tableColumn id="10" xr3:uid="{00000000-0010-0000-3C00-00000A000000}" name="Kvinnor, Fyllning av en yta på framtand eller hörntand" dataDxfId="759"/>
    <tableColumn id="11" xr3:uid="{00000000-0010-0000-3C00-00000B000000}" name="Kvinnor, Fyllning av två ytor på framtand eller hörntand" dataDxfId="758"/>
    <tableColumn id="12" xr3:uid="{00000000-0010-0000-3C00-00000C000000}" name="Kvinnor, Fyllning av tre eller flera ytor på framtand eller hörntand" dataDxfId="757"/>
    <tableColumn id="13" xr3:uid="{00000000-0010-0000-3C00-00000D000000}" name="Kvinnor, Fyllning av en yta på molar eller premolar" dataDxfId="756"/>
    <tableColumn id="14" xr3:uid="{00000000-0010-0000-3C00-00000E000000}" name="Kvinnor, Fyllning av två ytor på molar eller premolar" dataDxfId="755"/>
    <tableColumn id="15" xr3:uid="{00000000-0010-0000-3C00-00000F000000}" name="Kvinnor, Fyllning av tre eller flera ytor på molar eller premolar" dataDxfId="754"/>
    <tableColumn id="16" xr3:uid="{00000000-0010-0000-3C00-000010000000}" name="Kvinnor, Krona i plastiskt material, klinikframställd" dataDxfId="753"/>
    <tableColumn id="17" xr3:uid="{00000000-0010-0000-3C00-000011000000}" name="Totalt, Fyllning av en yta på framtand eller hörntand" dataDxfId="752"/>
    <tableColumn id="18" xr3:uid="{00000000-0010-0000-3C00-000012000000}" name="Totalt, Fyllning av två ytor på framtand eller hörntand" dataDxfId="751"/>
    <tableColumn id="19" xr3:uid="{00000000-0010-0000-3C00-000013000000}" name="Totalt, Fyllning av tre eller flera ytor på framtand eller hörntand" dataDxfId="750"/>
    <tableColumn id="20" xr3:uid="{00000000-0010-0000-3C00-000014000000}" name="Totalt, Fyllning av en yta på molar eller premolar" dataDxfId="749"/>
    <tableColumn id="21" xr3:uid="{00000000-0010-0000-3C00-000015000000}" name="Totalt, Fyllning av två ytor på molar eller premolar" dataDxfId="748"/>
    <tableColumn id="22" xr3:uid="{00000000-0010-0000-3C00-000016000000}" name="Totalt, Fyllning av tre eller flera ytor på molar eller premolar" dataDxfId="747"/>
    <tableColumn id="23" xr3:uid="{00000000-0010-0000-3C00-000017000000}" name="Totalt, Krona i plastiskt material, klinikframställd" dataDxfId="746"/>
  </tableColumns>
  <tableStyleInfo name="1. SoS Tabell blå" showFirstColumn="0" showLastColumn="0" showRowStripes="1" showColumnStripes="0"/>
</table>
</file>

<file path=xl/tables/table6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2" xr:uid="{00000000-000C-0000-FFFF-FFFF3D000000}" name="Tabell6163" displayName="Tabell6163" ref="A52:W96" totalsRowShown="0" headerRowDxfId="745" dataDxfId="744" tableBorderDxfId="743" headerRowCellStyle="Tabell: rad- och kolumnrubrik">
  <autoFilter ref="A52:W96" xr:uid="{00000000-0009-0000-0100-00003E000000}"/>
  <tableColumns count="23">
    <tableColumn id="1" xr3:uid="{00000000-0010-0000-3D00-000001000000}" name="År" dataDxfId="742"/>
    <tableColumn id="2" xr3:uid="{00000000-0010-0000-3D00-000002000000}" name="Län" dataDxfId="741"/>
    <tableColumn id="3" xr3:uid="{00000000-0010-0000-3D00-000003000000}" name="Män, Fyllning av en yta på framtand eller hörntand" dataDxfId="740"/>
    <tableColumn id="4" xr3:uid="{00000000-0010-0000-3D00-000004000000}" name="Män, Fyllning av två ytor på framtand eller hörntand" dataDxfId="739"/>
    <tableColumn id="5" xr3:uid="{00000000-0010-0000-3D00-000005000000}" name="Män, Fyllning av tre eller flera ytor på framtand eller hörntand" dataDxfId="738"/>
    <tableColumn id="6" xr3:uid="{00000000-0010-0000-3D00-000006000000}" name="Män, Fyllning av en yta på molar eller premolar" dataDxfId="737"/>
    <tableColumn id="7" xr3:uid="{00000000-0010-0000-3D00-000007000000}" name="Män, Fyllning av två ytor på molar eller premolar" dataDxfId="736"/>
    <tableColumn id="8" xr3:uid="{00000000-0010-0000-3D00-000008000000}" name="Män, Fyllning av tre eller flera ytor på molar eller premolar" dataDxfId="735"/>
    <tableColumn id="9" xr3:uid="{00000000-0010-0000-3D00-000009000000}" name="Män, Krona i plastiskt material, klinikframställd" dataDxfId="734"/>
    <tableColumn id="10" xr3:uid="{00000000-0010-0000-3D00-00000A000000}" name="Kvinnor, Fyllning av en yta på framtand eller hörntand" dataDxfId="733"/>
    <tableColumn id="11" xr3:uid="{00000000-0010-0000-3D00-00000B000000}" name="Kvinnor, Fyllning av två ytor på framtand eller hörntand" dataDxfId="732"/>
    <tableColumn id="12" xr3:uid="{00000000-0010-0000-3D00-00000C000000}" name="Kvinnor, Fyllning av tre eller flera ytor på framtand eller hörntand" dataDxfId="731"/>
    <tableColumn id="13" xr3:uid="{00000000-0010-0000-3D00-00000D000000}" name="Kvinnor, Fyllning av en yta på molar eller premolar" dataDxfId="730"/>
    <tableColumn id="14" xr3:uid="{00000000-0010-0000-3D00-00000E000000}" name="Kvinnor, Fyllning av två ytor på molar eller premolar" dataDxfId="729"/>
    <tableColumn id="15" xr3:uid="{00000000-0010-0000-3D00-00000F000000}" name="Kvinnor, Fyllning av tre eller flera ytor på molar eller premolar" dataDxfId="728"/>
    <tableColumn id="16" xr3:uid="{00000000-0010-0000-3D00-000010000000}" name="Kvinnor, Krona i plastiskt material, klinikframställd" dataDxfId="727"/>
    <tableColumn id="17" xr3:uid="{00000000-0010-0000-3D00-000011000000}" name="Totalt, Fyllning av en yta på framtand eller hörntand" dataDxfId="726"/>
    <tableColumn id="18" xr3:uid="{00000000-0010-0000-3D00-000012000000}" name="Totalt, Fyllning av två ytor på framtand eller hörntand" dataDxfId="725"/>
    <tableColumn id="19" xr3:uid="{00000000-0010-0000-3D00-000013000000}" name="Totalt, Fyllning av tre eller flera ytor på framtand eller hörntand" dataDxfId="724"/>
    <tableColumn id="20" xr3:uid="{00000000-0010-0000-3D00-000014000000}" name="Totalt, Fyllning av en yta på molar eller premolar" dataDxfId="723"/>
    <tableColumn id="21" xr3:uid="{00000000-0010-0000-3D00-000015000000}" name="Totalt, Fyllning av två ytor på molar eller premolar" dataDxfId="722"/>
    <tableColumn id="22" xr3:uid="{00000000-0010-0000-3D00-000016000000}" name="Totalt, Fyllning av tre eller flera ytor på molar eller premolar" dataDxfId="721"/>
    <tableColumn id="23" xr3:uid="{00000000-0010-0000-3D00-000017000000}" name="Totalt, Krona i plastiskt material, klinikframställd" dataDxfId="720"/>
  </tableColumns>
  <tableStyleInfo name="1. SoS Tabell blå" showFirstColumn="0" showLastColumn="0" showRowStripes="1" showColumnStripes="0"/>
</table>
</file>

<file path=xl/tables/table6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3" xr:uid="{00000000-000C-0000-FFFF-FFFF3E000000}" name="Tabell616364" displayName="Tabell616364" ref="A100:W144" totalsRowShown="0" headerRowDxfId="719" dataDxfId="718" tableBorderDxfId="717" headerRowCellStyle="Tabell: rad- och kolumnrubrik">
  <autoFilter ref="A100:W144" xr:uid="{00000000-0009-0000-0100-00003F000000}"/>
  <tableColumns count="23">
    <tableColumn id="1" xr3:uid="{00000000-0010-0000-3E00-000001000000}" name="År" dataDxfId="716"/>
    <tableColumn id="2" xr3:uid="{00000000-0010-0000-3E00-000002000000}" name="Län" dataDxfId="715"/>
    <tableColumn id="3" xr3:uid="{00000000-0010-0000-3E00-000003000000}" name="Män, Fyllning av en yta på framtand eller hörntand" dataDxfId="714"/>
    <tableColumn id="4" xr3:uid="{00000000-0010-0000-3E00-000004000000}" name="Män, Fyllning av två ytor på framtand eller hörntand" dataDxfId="713"/>
    <tableColumn id="5" xr3:uid="{00000000-0010-0000-3E00-000005000000}" name="Män, Fyllning av tre eller flera ytor på framtand eller hörntand" dataDxfId="712"/>
    <tableColumn id="6" xr3:uid="{00000000-0010-0000-3E00-000006000000}" name="Män, Fyllning av en yta på molar eller premolar" dataDxfId="711"/>
    <tableColumn id="7" xr3:uid="{00000000-0010-0000-3E00-000007000000}" name="Män, Fyllning av två ytor på molar eller premolar" dataDxfId="710"/>
    <tableColumn id="8" xr3:uid="{00000000-0010-0000-3E00-000008000000}" name="Män, Fyllning av tre eller flera ytor på molar eller premolar" dataDxfId="709"/>
    <tableColumn id="9" xr3:uid="{00000000-0010-0000-3E00-000009000000}" name="Män, Krona i plastiskt material, klinikframställd" dataDxfId="708"/>
    <tableColumn id="10" xr3:uid="{00000000-0010-0000-3E00-00000A000000}" name="Kvinnor, Fyllning av en yta på framtand eller hörntand" dataDxfId="707"/>
    <tableColumn id="11" xr3:uid="{00000000-0010-0000-3E00-00000B000000}" name="Kvinnor, Fyllning av två ytor på framtand eller hörntand" dataDxfId="706"/>
    <tableColumn id="12" xr3:uid="{00000000-0010-0000-3E00-00000C000000}" name="Kvinnor, Fyllning av tre eller flera ytor på framtand eller hörntand" dataDxfId="705"/>
    <tableColumn id="13" xr3:uid="{00000000-0010-0000-3E00-00000D000000}" name="Kvinnor, Fyllning av en yta på molar eller premolar" dataDxfId="704"/>
    <tableColumn id="14" xr3:uid="{00000000-0010-0000-3E00-00000E000000}" name="Kvinnor, Fyllning av två ytor på molar eller premolar" dataDxfId="703"/>
    <tableColumn id="15" xr3:uid="{00000000-0010-0000-3E00-00000F000000}" name="Kvinnor, Fyllning av tre eller flera ytor på molar eller premolar" dataDxfId="702"/>
    <tableColumn id="16" xr3:uid="{00000000-0010-0000-3E00-000010000000}" name="Kvinnor, Krona i plastiskt material, klinikframställd" dataDxfId="701"/>
    <tableColumn id="17" xr3:uid="{00000000-0010-0000-3E00-000011000000}" name="Totalt, Fyllning av en yta på framtand eller hörntand" dataDxfId="700"/>
    <tableColumn id="18" xr3:uid="{00000000-0010-0000-3E00-000012000000}" name="Totalt, Fyllning av två ytor på framtand eller hörntand" dataDxfId="699"/>
    <tableColumn id="19" xr3:uid="{00000000-0010-0000-3E00-000013000000}" name="Totalt, Fyllning av tre eller flera ytor på framtand eller hörntand" dataDxfId="698"/>
    <tableColumn id="20" xr3:uid="{00000000-0010-0000-3E00-000014000000}" name="Totalt, Fyllning av en yta på molar eller premolar" dataDxfId="697"/>
    <tableColumn id="21" xr3:uid="{00000000-0010-0000-3E00-000015000000}" name="Totalt, Fyllning av två ytor på molar eller premolar" dataDxfId="696"/>
    <tableColumn id="22" xr3:uid="{00000000-0010-0000-3E00-000016000000}" name="Totalt, Fyllning av tre eller flera ytor på molar eller premolar" dataDxfId="695"/>
    <tableColumn id="23" xr3:uid="{00000000-0010-0000-3E00-000017000000}" name="Totalt, Krona i plastiskt material, klinikframställd" dataDxfId="694"/>
  </tableColumns>
  <tableStyleInfo name="1. SoS Tabell blå" showFirstColumn="0" showLastColumn="0" showRowStripes="1" showColumnStripes="0"/>
</table>
</file>

<file path=xl/tables/table6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4" xr:uid="{00000000-000C-0000-FFFF-FFFF3F000000}" name="Tabell64" displayName="Tabell64" ref="A4:AR36" totalsRowShown="0" headerRowDxfId="693" dataDxfId="692" tableBorderDxfId="691" headerRowCellStyle="Tabell: rad- och kolumnrubrik">
  <autoFilter ref="A4:AR36" xr:uid="{00000000-0009-0000-0100-000040000000}"/>
  <tableColumns count="44">
    <tableColumn id="1" xr3:uid="{00000000-0010-0000-3F00-000001000000}" name="År" dataDxfId="690"/>
    <tableColumn id="2" xr3:uid="{00000000-0010-0000-3F00-000002000000}" name="Ålder" dataDxfId="689"/>
    <tableColumn id="3" xr3:uid="{00000000-0010-0000-3F00-000003000000}" name="Män, Region, _x000a_Fyllning av en yta på framtand eller hörntand" dataDxfId="688"/>
    <tableColumn id="4" xr3:uid="{00000000-0010-0000-3F00-000004000000}" name="Män, Region, _x000a_Fyllning av två ytor på framtand eller hörntand" dataDxfId="687"/>
    <tableColumn id="5" xr3:uid="{00000000-0010-0000-3F00-000005000000}" name="Män, Region, _x000a_Fyllning av tre eller flera ytor på framtand eller hörntand" dataDxfId="686"/>
    <tableColumn id="6" xr3:uid="{00000000-0010-0000-3F00-000006000000}" name="Män, Region, _x000a_Fyllning av en yta på molar eller premolar" dataDxfId="685"/>
    <tableColumn id="7" xr3:uid="{00000000-0010-0000-3F00-000007000000}" name="Män, Region, _x000a_Fyllning av två ytor på molar eller premolar" dataDxfId="684"/>
    <tableColumn id="8" xr3:uid="{00000000-0010-0000-3F00-000008000000}" name="Män, Region, _x000a_Fyllning av tre eller flera ytor på molar eller premolar" dataDxfId="683"/>
    <tableColumn id="9" xr3:uid="{00000000-0010-0000-3F00-000009000000}" name="Män, Region, _x000a_Krona i plastiskt material, klinikframställd" dataDxfId="682"/>
    <tableColumn id="10" xr3:uid="{00000000-0010-0000-3F00-00000A000000}" name="Män, Privat, _x000a_Fyllning av en yta på framtand eller hörntand" dataDxfId="681"/>
    <tableColumn id="11" xr3:uid="{00000000-0010-0000-3F00-00000B000000}" name="Män, Privat, _x000a_Fyllning av två ytor på framtand eller hörntand" dataDxfId="680"/>
    <tableColumn id="12" xr3:uid="{00000000-0010-0000-3F00-00000C000000}" name="Män, Privat, _x000a_Fyllning av tre eller flera ytor på framtand eller hörntand" dataDxfId="679"/>
    <tableColumn id="13" xr3:uid="{00000000-0010-0000-3F00-00000D000000}" name="Män, Privat, _x000a_Fyllning av en yta på molar eller premolar" dataDxfId="678"/>
    <tableColumn id="14" xr3:uid="{00000000-0010-0000-3F00-00000E000000}" name="Män, Privat, _x000a_Fyllning av två ytor på molar eller premolar" dataDxfId="677"/>
    <tableColumn id="15" xr3:uid="{00000000-0010-0000-3F00-00000F000000}" name="Män, Privat, _x000a_Fyllning av tre eller flera ytor på molar eller premolar" dataDxfId="676"/>
    <tableColumn id="16" xr3:uid="{00000000-0010-0000-3F00-000010000000}" name="Män, Privat, _x000a_Krona i plastiskt material, klinikframställd" dataDxfId="675"/>
    <tableColumn id="17" xr3:uid="{00000000-0010-0000-3F00-000011000000}" name="Kvinnor, Region, _x000a_Fyllning av en yta på framtand eller hörntand" dataDxfId="674"/>
    <tableColumn id="18" xr3:uid="{00000000-0010-0000-3F00-000012000000}" name="Kvinnor, Region, _x000a_Fyllning av två ytor på framtand eller hörntand" dataDxfId="673"/>
    <tableColumn id="19" xr3:uid="{00000000-0010-0000-3F00-000013000000}" name="Kvinnor, Region, _x000a_Fyllning av tre eller flera ytor på framtand eller hörntand" dataDxfId="672"/>
    <tableColumn id="20" xr3:uid="{00000000-0010-0000-3F00-000014000000}" name="Kvinnor, Region, _x000a_Fyllning av en yta på molar eller premolar" dataDxfId="671"/>
    <tableColumn id="21" xr3:uid="{00000000-0010-0000-3F00-000015000000}" name="Kvinnor, Region, _x000a_Fyllning av två ytor på molar eller premolar" dataDxfId="670"/>
    <tableColumn id="22" xr3:uid="{00000000-0010-0000-3F00-000016000000}" name="Kvinnor, Region, _x000a_Fyllning av tre eller flera ytor på molar eller premolar" dataDxfId="669"/>
    <tableColumn id="23" xr3:uid="{00000000-0010-0000-3F00-000017000000}" name="Kvinnor, Region, _x000a_Krona i plastiskt material, klinikframställd" dataDxfId="668"/>
    <tableColumn id="24" xr3:uid="{00000000-0010-0000-3F00-000018000000}" name="Kvinnor, Privat, _x000a_Fyllning av en yta på framtand eller hörntand" dataDxfId="667"/>
    <tableColumn id="25" xr3:uid="{00000000-0010-0000-3F00-000019000000}" name="Kvinnor, Privat, _x000a_Fyllning av två ytor på framtand eller hörntand" dataDxfId="666"/>
    <tableColumn id="26" xr3:uid="{00000000-0010-0000-3F00-00001A000000}" name="Kvinnor, Privat, _x000a_Fyllning av tre eller flera ytor på framtand eller hörntand" dataDxfId="665"/>
    <tableColumn id="27" xr3:uid="{00000000-0010-0000-3F00-00001B000000}" name="Kvinnor, Privat, _x000a_Fyllning av en yta på molar eller premolar" dataDxfId="664"/>
    <tableColumn id="28" xr3:uid="{00000000-0010-0000-3F00-00001C000000}" name="Kvinnor, Privat, _x000a_Fyllning av två ytor på molar eller premolar" dataDxfId="663"/>
    <tableColumn id="29" xr3:uid="{00000000-0010-0000-3F00-00001D000000}" name="Kvinnor, Privat, _x000a_Fyllning av tre eller flera ytor på molar eller premolar" dataDxfId="662"/>
    <tableColumn id="30" xr3:uid="{00000000-0010-0000-3F00-00001E000000}" name="Kvinnor, Privat, _x000a_Krona i plastiskt material, klinikframställd" dataDxfId="661"/>
    <tableColumn id="31" xr3:uid="{00000000-0010-0000-3F00-00001F000000}" name="Totalt, Region, _x000a_Fyllning av en yta på framtand eller hörntand" dataDxfId="660"/>
    <tableColumn id="32" xr3:uid="{00000000-0010-0000-3F00-000020000000}" name="Totalt, Region, _x000a_Fyllning av två ytor på framtand eller hörntand" dataDxfId="659"/>
    <tableColumn id="33" xr3:uid="{00000000-0010-0000-3F00-000021000000}" name="Totalt, Region,_x000a_Fyllning av tre eller flera ytor på framtand eller hörntand" dataDxfId="658"/>
    <tableColumn id="34" xr3:uid="{00000000-0010-0000-3F00-000022000000}" name="Totalt, Region, _x000a_Fyllning av en yta på molar eller premolar" dataDxfId="657"/>
    <tableColumn id="35" xr3:uid="{00000000-0010-0000-3F00-000023000000}" name="Totalt, Region, _x000a_Fyllning av två ytor på molar eller premolar" dataDxfId="656"/>
    <tableColumn id="36" xr3:uid="{00000000-0010-0000-3F00-000024000000}" name="Totalt, Region, _x000a_Fyllning av tre eller flera ytor på molar eller premolar" dataDxfId="655"/>
    <tableColumn id="37" xr3:uid="{00000000-0010-0000-3F00-000025000000}" name="Totalt, Region, _x000a_Krona i plastiskt material, klinikframställd" dataDxfId="654"/>
    <tableColumn id="38" xr3:uid="{00000000-0010-0000-3F00-000026000000}" name="Totalt, Privat, _x000a_Fyllning av en yta på framtand eller hörntand" dataDxfId="653"/>
    <tableColumn id="39" xr3:uid="{00000000-0010-0000-3F00-000027000000}" name="Totalt, Privat, _x000a_Fyllning av två ytor på framtand eller hörntand" dataDxfId="652"/>
    <tableColumn id="40" xr3:uid="{00000000-0010-0000-3F00-000028000000}" name="Totalt, Privat, _x000a_Fyllning av tre eller flera ytor på framtand eller hörntand" dataDxfId="651"/>
    <tableColumn id="41" xr3:uid="{00000000-0010-0000-3F00-000029000000}" name="Totalt, Privat, _x000a_Fyllning av en yta på molar eller premolar" dataDxfId="650"/>
    <tableColumn id="42" xr3:uid="{00000000-0010-0000-3F00-00002A000000}" name="Totalt, Privat, _x000a_Fyllning av två ytor på molar eller premolar" dataDxfId="649"/>
    <tableColumn id="43" xr3:uid="{00000000-0010-0000-3F00-00002B000000}" name="Totalt, Privat, _x000a_Fyllning av tre eller flera ytor på molar eller premolar" dataDxfId="648"/>
    <tableColumn id="44" xr3:uid="{00000000-0010-0000-3F00-00002C000000}" name="Totalt, Privat, _x000a_Krona i plastiskt material, klinikframställd" dataDxfId="647"/>
  </tableColumns>
  <tableStyleInfo name="1. SoS Tabell blå" showFirstColumn="0" showLastColumn="0" showRowStripes="1" showColumnStripes="0"/>
</table>
</file>

<file path=xl/tables/table6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5" xr:uid="{00000000-000C-0000-FFFF-FFFF40000000}" name="Tabell6466" displayName="Tabell6466" ref="A40:AR72" totalsRowShown="0" headerRowDxfId="646" dataDxfId="645" tableBorderDxfId="644" headerRowCellStyle="Tabell: rad- och kolumnrubrik">
  <autoFilter ref="A40:AR72" xr:uid="{00000000-0009-0000-0100-000041000000}"/>
  <tableColumns count="44">
    <tableColumn id="1" xr3:uid="{00000000-0010-0000-4000-000001000000}" name="År" dataDxfId="643"/>
    <tableColumn id="2" xr3:uid="{00000000-0010-0000-4000-000002000000}" name="Ålder" dataDxfId="642"/>
    <tableColumn id="3" xr3:uid="{00000000-0010-0000-4000-000003000000}" name="Män, Region, _x000a_Fyllning av en yta på framtand eller hörntand" dataDxfId="641"/>
    <tableColumn id="4" xr3:uid="{00000000-0010-0000-4000-000004000000}" name="Män, Region, _x000a_Fyllning av två ytor på framtand eller hörntand" dataDxfId="640"/>
    <tableColumn id="5" xr3:uid="{00000000-0010-0000-4000-000005000000}" name="Män, Region, _x000a_Fyllning av tre eller flera ytor på framtand eller hörntand" dataDxfId="639"/>
    <tableColumn id="6" xr3:uid="{00000000-0010-0000-4000-000006000000}" name="Män, Region, _x000a_Fyllning av en yta på molar eller premolar" dataDxfId="638"/>
    <tableColumn id="7" xr3:uid="{00000000-0010-0000-4000-000007000000}" name="Män, Region, _x000a_Fyllning av två ytor på molar eller premolar" dataDxfId="637"/>
    <tableColumn id="8" xr3:uid="{00000000-0010-0000-4000-000008000000}" name="Män, Region, _x000a_Fyllning av tre eller flera ytor på molar eller premolar" dataDxfId="636"/>
    <tableColumn id="9" xr3:uid="{00000000-0010-0000-4000-000009000000}" name="Män, Region, _x000a_Krona i plastiskt material, klinikframställd" dataDxfId="635"/>
    <tableColumn id="10" xr3:uid="{00000000-0010-0000-4000-00000A000000}" name="Män, Privat, _x000a_Fyllning av en yta på framtand eller hörntand" dataDxfId="634"/>
    <tableColumn id="11" xr3:uid="{00000000-0010-0000-4000-00000B000000}" name="Män, Privat, _x000a_Fyllning av två ytor på framtand eller hörntand" dataDxfId="633"/>
    <tableColumn id="12" xr3:uid="{00000000-0010-0000-4000-00000C000000}" name="Män, Privat, _x000a_Fyllning av tre eller flera ytor på framtand eller hörntand" dataDxfId="632"/>
    <tableColumn id="13" xr3:uid="{00000000-0010-0000-4000-00000D000000}" name="Män, Privat, _x000a_Fyllning av en yta på molar eller premolar" dataDxfId="631"/>
    <tableColumn id="14" xr3:uid="{00000000-0010-0000-4000-00000E000000}" name="Män, Privat, _x000a_Fyllning av två ytor på molar eller premolar" dataDxfId="630"/>
    <tableColumn id="15" xr3:uid="{00000000-0010-0000-4000-00000F000000}" name="Män, Privat, _x000a_Fyllning av tre eller flera ytor på molar eller premolar" dataDxfId="629"/>
    <tableColumn id="16" xr3:uid="{00000000-0010-0000-4000-000010000000}" name="Män, Privat, _x000a_Krona i plastiskt material, klinikframställd" dataDxfId="628"/>
    <tableColumn id="17" xr3:uid="{00000000-0010-0000-4000-000011000000}" name="Kvinnor, Region, _x000a_Fyllning av en yta på framtand eller hörntand" dataDxfId="627"/>
    <tableColumn id="18" xr3:uid="{00000000-0010-0000-4000-000012000000}" name="Kvinnor, Region, _x000a_Fyllning av två ytor på framtand eller hörntand" dataDxfId="626"/>
    <tableColumn id="19" xr3:uid="{00000000-0010-0000-4000-000013000000}" name="Kvinnor, Region, _x000a_Fyllning av tre eller flera ytor på framtand eller hörntand" dataDxfId="625"/>
    <tableColumn id="20" xr3:uid="{00000000-0010-0000-4000-000014000000}" name="Kvinnor, Region, _x000a_Fyllning av en yta på molar eller premolar" dataDxfId="624"/>
    <tableColumn id="21" xr3:uid="{00000000-0010-0000-4000-000015000000}" name="Kvinnor, Region, _x000a_Fyllning av två ytor på molar eller premolar" dataDxfId="623"/>
    <tableColumn id="22" xr3:uid="{00000000-0010-0000-4000-000016000000}" name="Kvinnor, Region, _x000a_Fyllning av tre eller flera ytor på molar eller premolar" dataDxfId="622"/>
    <tableColumn id="23" xr3:uid="{00000000-0010-0000-4000-000017000000}" name="Kvinnor, Region, _x000a_Krona i plastiskt material, klinikframställd" dataDxfId="621"/>
    <tableColumn id="24" xr3:uid="{00000000-0010-0000-4000-000018000000}" name="Kvinnor, Privat, _x000a_Fyllning av en yta på framtand eller hörntand" dataDxfId="620"/>
    <tableColumn id="25" xr3:uid="{00000000-0010-0000-4000-000019000000}" name="Kvinnor, Privat, _x000a_Fyllning av två ytor på framtand eller hörntand" dataDxfId="619"/>
    <tableColumn id="26" xr3:uid="{00000000-0010-0000-4000-00001A000000}" name="Kvinnor, Privat, _x000a_Fyllning av tre eller flera ytor på framtand eller hörntand" dataDxfId="618"/>
    <tableColumn id="27" xr3:uid="{00000000-0010-0000-4000-00001B000000}" name="Kvinnor, Privat, _x000a_Fyllning av en yta på molar eller premolar" dataDxfId="617"/>
    <tableColumn id="28" xr3:uid="{00000000-0010-0000-4000-00001C000000}" name="Kvinnor, Privat, _x000a_Fyllning av två ytor på molar eller premolar" dataDxfId="616"/>
    <tableColumn id="29" xr3:uid="{00000000-0010-0000-4000-00001D000000}" name="Kvinnor, Privat, _x000a_Fyllning av tre eller flera ytor på molar eller premolar" dataDxfId="615"/>
    <tableColumn id="30" xr3:uid="{00000000-0010-0000-4000-00001E000000}" name="Kvinnor, Privat, _x000a_Krona i plastiskt material, klinikframställd" dataDxfId="614"/>
    <tableColumn id="31" xr3:uid="{00000000-0010-0000-4000-00001F000000}" name="Totalt, Region, _x000a_Fyllning av en yta på framtand eller hörntand" dataDxfId="613"/>
    <tableColumn id="32" xr3:uid="{00000000-0010-0000-4000-000020000000}" name="Totalt, Region, _x000a_Fyllning av två ytor på framtand eller hörntand" dataDxfId="612"/>
    <tableColumn id="33" xr3:uid="{00000000-0010-0000-4000-000021000000}" name="Totalt, Region,_x000a_Fyllning av tre eller flera ytor på framtand eller hörntand" dataDxfId="611"/>
    <tableColumn id="34" xr3:uid="{00000000-0010-0000-4000-000022000000}" name="Totalt, Region, _x000a_Fyllning av en yta på molar eller premolar" dataDxfId="610"/>
    <tableColumn id="35" xr3:uid="{00000000-0010-0000-4000-000023000000}" name="Totalt, Region, _x000a_Fyllning av två ytor på molar eller premolar" dataDxfId="609"/>
    <tableColumn id="36" xr3:uid="{00000000-0010-0000-4000-000024000000}" name="Totalt, Region, _x000a_Fyllning av tre eller flera ytor på molar eller premolar" dataDxfId="608"/>
    <tableColumn id="37" xr3:uid="{00000000-0010-0000-4000-000025000000}" name="Totalt, Region, _x000a_Krona i plastiskt material, klinikframställd" dataDxfId="607"/>
    <tableColumn id="38" xr3:uid="{00000000-0010-0000-4000-000026000000}" name="Totalt, Privat, _x000a_Fyllning av en yta på framtand eller hörntand" dataDxfId="606"/>
    <tableColumn id="39" xr3:uid="{00000000-0010-0000-4000-000027000000}" name="Totalt, Privat, _x000a_Fyllning av två ytor på framtand eller hörntand" dataDxfId="605"/>
    <tableColumn id="40" xr3:uid="{00000000-0010-0000-4000-000028000000}" name="Totalt, Privat, _x000a_Fyllning av tre eller flera ytor på framtand eller hörntand" dataDxfId="604"/>
    <tableColumn id="41" xr3:uid="{00000000-0010-0000-4000-000029000000}" name="Totalt, Privat, _x000a_Fyllning av en yta på molar eller premolar" dataDxfId="603"/>
    <tableColumn id="42" xr3:uid="{00000000-0010-0000-4000-00002A000000}" name="Totalt, Privat, _x000a_Fyllning av två ytor på molar eller premolar" dataDxfId="602"/>
    <tableColumn id="43" xr3:uid="{00000000-0010-0000-4000-00002B000000}" name="Totalt, Privat, _x000a_Fyllning av tre eller flera ytor på molar eller premolar" dataDxfId="601"/>
    <tableColumn id="44" xr3:uid="{00000000-0010-0000-4000-00002C000000}" name="Totalt, Privat, _x000a_Krona i plastiskt material, klinikframställd" dataDxfId="600"/>
  </tableColumns>
  <tableStyleInfo name="1. SoS Tabell blå" showFirstColumn="0" showLastColumn="0" showRowStripes="1" showColumnStripes="0"/>
</table>
</file>

<file path=xl/tables/table6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6" xr:uid="{00000000-000C-0000-FFFF-FFFF41000000}" name="Tabell66" displayName="Tabell66" ref="A4:W12" totalsRowShown="0" headerRowDxfId="599" dataDxfId="598" tableBorderDxfId="597" headerRowCellStyle="Tabell: rad- och kolumnrubrik">
  <autoFilter ref="A4:W12" xr:uid="{00000000-0009-0000-0100-000042000000}"/>
  <tableColumns count="23">
    <tableColumn id="1" xr3:uid="{00000000-0010-0000-4100-000001000000}" name="År" dataDxfId="596"/>
    <tableColumn id="2" xr3:uid="{00000000-0010-0000-4100-000002000000}" name="Utbildningsnivå" dataDxfId="595"/>
    <tableColumn id="3" xr3:uid="{00000000-0010-0000-4100-000003000000}" name="Män, Fyllning av en yta på framtand eller hörntand" dataDxfId="594"/>
    <tableColumn id="4" xr3:uid="{00000000-0010-0000-4100-000004000000}" name="Män, Fyllning av två ytor på framtand eller hörntand" dataDxfId="593"/>
    <tableColumn id="5" xr3:uid="{00000000-0010-0000-4100-000005000000}" name="Män, Fyllning av tre eller flera ytor på framtand eller hörntand" dataDxfId="592"/>
    <tableColumn id="6" xr3:uid="{00000000-0010-0000-4100-000006000000}" name="Män, Fyllning av en yta på molar eller premolar" dataDxfId="591"/>
    <tableColumn id="7" xr3:uid="{00000000-0010-0000-4100-000007000000}" name="Män, Fyllning av två ytor på molar eller premolar" dataDxfId="590"/>
    <tableColumn id="8" xr3:uid="{00000000-0010-0000-4100-000008000000}" name="Män, Fyllning av tre eller flera ytor på molar eller premolar" dataDxfId="589"/>
    <tableColumn id="9" xr3:uid="{00000000-0010-0000-4100-000009000000}" name="Män, Krona i plastiskt material, klinikframställd" dataDxfId="588"/>
    <tableColumn id="10" xr3:uid="{00000000-0010-0000-4100-00000A000000}" name="Kvinnor, Fyllning av en yta på framtand eller hörntand" dataDxfId="587"/>
    <tableColumn id="11" xr3:uid="{00000000-0010-0000-4100-00000B000000}" name="Kvinnor, Fyllning av två ytor på framtand eller hörntand" dataDxfId="586"/>
    <tableColumn id="12" xr3:uid="{00000000-0010-0000-4100-00000C000000}" name="Kvinnor, Fyllning av tre eller flera ytor på framtand eller hörntand" dataDxfId="585"/>
    <tableColumn id="13" xr3:uid="{00000000-0010-0000-4100-00000D000000}" name="Kvinnor, Fyllning av en yta på molar eller premolar" dataDxfId="584"/>
    <tableColumn id="14" xr3:uid="{00000000-0010-0000-4100-00000E000000}" name="Kvinnor, Fyllning av två ytor på molar eller premolar" dataDxfId="583"/>
    <tableColumn id="15" xr3:uid="{00000000-0010-0000-4100-00000F000000}" name="Kvinnor, Fyllning av tre eller flera ytor på molar eller premolar" dataDxfId="582"/>
    <tableColumn id="16" xr3:uid="{00000000-0010-0000-4100-000010000000}" name="Kvinnor, Krona i plastiskt material, klinikframställd" dataDxfId="581"/>
    <tableColumn id="17" xr3:uid="{00000000-0010-0000-4100-000011000000}" name="Totalt, Fyllning av en yta på framtand eller hörntand" dataDxfId="580"/>
    <tableColumn id="18" xr3:uid="{00000000-0010-0000-4100-000012000000}" name="Totalt, Fyllning av två ytor på framtand eller hörntand" dataDxfId="579"/>
    <tableColumn id="19" xr3:uid="{00000000-0010-0000-4100-000013000000}" name="Totalt, Fyllning av tre eller flera ytor på framtand eller hörntand" dataDxfId="578"/>
    <tableColumn id="20" xr3:uid="{00000000-0010-0000-4100-000014000000}" name="Totalt, Fyllning av en yta på molar eller premolar" dataDxfId="577"/>
    <tableColumn id="21" xr3:uid="{00000000-0010-0000-4100-000015000000}" name="Totalt, Fyllning av två ytor på molar eller premolar" dataDxfId="576"/>
    <tableColumn id="22" xr3:uid="{00000000-0010-0000-4100-000016000000}" name="Totalt, Fyllning av tre eller flera ytor på molar eller premolar" dataDxfId="575"/>
    <tableColumn id="23" xr3:uid="{00000000-0010-0000-4100-000017000000}" name="Totalt, Krona i plastiskt material, klinikframställd" dataDxfId="574"/>
  </tableColumns>
  <tableStyleInfo name="1. SoS Tabell blå" showFirstColumn="0" showLastColumn="0" showRowStripes="1" showColumnStripes="0"/>
</table>
</file>

<file path=xl/tables/table6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7" xr:uid="{00000000-000C-0000-FFFF-FFFF42000000}" name="Tabell6668" displayName="Tabell6668" ref="A16:W24" totalsRowShown="0" headerRowDxfId="573" dataDxfId="572" tableBorderDxfId="571" headerRowCellStyle="Tabell: rad- och kolumnrubrik">
  <autoFilter ref="A16:W24" xr:uid="{00000000-0009-0000-0100-000043000000}"/>
  <tableColumns count="23">
    <tableColumn id="1" xr3:uid="{00000000-0010-0000-4200-000001000000}" name="År" dataDxfId="570"/>
    <tableColumn id="2" xr3:uid="{00000000-0010-0000-4200-000002000000}" name="Utbildningsnivå" dataDxfId="569"/>
    <tableColumn id="3" xr3:uid="{00000000-0010-0000-4200-000003000000}" name="Män, Fyllning av en yta på framtand eller hörntand" dataDxfId="568"/>
    <tableColumn id="4" xr3:uid="{00000000-0010-0000-4200-000004000000}" name="Män, Fyllning av två ytor på framtand eller hörntand" dataDxfId="567"/>
    <tableColumn id="5" xr3:uid="{00000000-0010-0000-4200-000005000000}" name="Män, Fyllning av tre eller flera ytor på framtand eller hörntand" dataDxfId="566"/>
    <tableColumn id="6" xr3:uid="{00000000-0010-0000-4200-000006000000}" name="Män, Fyllning av en yta på molar eller premolar" dataDxfId="565"/>
    <tableColumn id="7" xr3:uid="{00000000-0010-0000-4200-000007000000}" name="Män, Fyllning av två ytor på molar eller premolar" dataDxfId="564"/>
    <tableColumn id="8" xr3:uid="{00000000-0010-0000-4200-000008000000}" name="Män, Fyllning av tre eller flera ytor på molar eller premolar" dataDxfId="563"/>
    <tableColumn id="9" xr3:uid="{00000000-0010-0000-4200-000009000000}" name="Män, Krona i plastiskt material, klinikframställd" dataDxfId="562"/>
    <tableColumn id="10" xr3:uid="{00000000-0010-0000-4200-00000A000000}" name="Kvinnor, Fyllning av en yta på framtand eller hörntand" dataDxfId="561"/>
    <tableColumn id="11" xr3:uid="{00000000-0010-0000-4200-00000B000000}" name="Kvinnor, Fyllning av två ytor på framtand eller hörntand" dataDxfId="560"/>
    <tableColumn id="12" xr3:uid="{00000000-0010-0000-4200-00000C000000}" name="Kvinnor, Fyllning av tre eller flera ytor på framtand eller hörntand" dataDxfId="559"/>
    <tableColumn id="13" xr3:uid="{00000000-0010-0000-4200-00000D000000}" name="Kvinnor, Fyllning av en yta på molar eller premolar" dataDxfId="558"/>
    <tableColumn id="14" xr3:uid="{00000000-0010-0000-4200-00000E000000}" name="Kvinnor, Fyllning av två ytor på molar eller premolar" dataDxfId="557"/>
    <tableColumn id="15" xr3:uid="{00000000-0010-0000-4200-00000F000000}" name="Kvinnor, Fyllning av tre eller flera ytor på molar eller premolar" dataDxfId="556"/>
    <tableColumn id="16" xr3:uid="{00000000-0010-0000-4200-000010000000}" name="Kvinnor, Krona i plastiskt material, klinikframställd" dataDxfId="555"/>
    <tableColumn id="17" xr3:uid="{00000000-0010-0000-4200-000011000000}" name="Totalt, Fyllning av en yta på framtand eller hörntand" dataDxfId="554"/>
    <tableColumn id="18" xr3:uid="{00000000-0010-0000-4200-000012000000}" name="Totalt, Fyllning av två ytor på framtand eller hörntand" dataDxfId="553"/>
    <tableColumn id="19" xr3:uid="{00000000-0010-0000-4200-000013000000}" name="Totalt, Fyllning av tre eller flera ytor på framtand eller hörntand" dataDxfId="552"/>
    <tableColumn id="20" xr3:uid="{00000000-0010-0000-4200-000014000000}" name="Totalt, Fyllning av en yta på molar eller premolar" dataDxfId="551"/>
    <tableColumn id="21" xr3:uid="{00000000-0010-0000-4200-000015000000}" name="Totalt, Fyllning av två ytor på molar eller premolar" dataDxfId="550"/>
    <tableColumn id="22" xr3:uid="{00000000-0010-0000-4200-000016000000}" name="Totalt, Fyllning av tre eller flera ytor på molar eller premolar" dataDxfId="549"/>
    <tableColumn id="23" xr3:uid="{00000000-0010-0000-4200-000017000000}" name="Totalt, Krona i plastiskt material, klinikframställd" dataDxfId="548"/>
  </tableColumns>
  <tableStyleInfo name="1. SoS Tabell blå" showFirstColumn="0" showLastColumn="0" showRowStripes="1" showColumnStripes="0"/>
</table>
</file>

<file path=xl/tables/table6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8" xr:uid="{00000000-000C-0000-FFFF-FFFF43000000}" name="Tabell666869" displayName="Tabell666869" ref="A28:W36" totalsRowShown="0" headerRowDxfId="547" dataDxfId="546" tableBorderDxfId="545" headerRowCellStyle="Tabell: rad- och kolumnrubrik">
  <autoFilter ref="A28:W36" xr:uid="{00000000-0009-0000-0100-000044000000}"/>
  <tableColumns count="23">
    <tableColumn id="1" xr3:uid="{00000000-0010-0000-4300-000001000000}" name="År" dataDxfId="544"/>
    <tableColumn id="2" xr3:uid="{00000000-0010-0000-4300-000002000000}" name="Utbildningsnivå" dataDxfId="543"/>
    <tableColumn id="3" xr3:uid="{00000000-0010-0000-4300-000003000000}" name="Män, Fyllning av en yta på framtand eller hörntand" dataDxfId="542"/>
    <tableColumn id="4" xr3:uid="{00000000-0010-0000-4300-000004000000}" name="Män, Fyllning av två ytor på framtand eller hörntand" dataDxfId="541"/>
    <tableColumn id="5" xr3:uid="{00000000-0010-0000-4300-000005000000}" name="Män, Fyllning av tre eller flera ytor på framtand eller hörntand" dataDxfId="540"/>
    <tableColumn id="6" xr3:uid="{00000000-0010-0000-4300-000006000000}" name="Män, Fyllning av en yta på molar eller premolar" dataDxfId="539"/>
    <tableColumn id="7" xr3:uid="{00000000-0010-0000-4300-000007000000}" name="Män, Fyllning av två ytor på molar eller premolar" dataDxfId="538"/>
    <tableColumn id="8" xr3:uid="{00000000-0010-0000-4300-000008000000}" name="Män, Fyllning av tre eller flera ytor på molar eller premolar" dataDxfId="537"/>
    <tableColumn id="9" xr3:uid="{00000000-0010-0000-4300-000009000000}" name="Män, Krona i plastiskt material, klinikframställd" dataDxfId="536"/>
    <tableColumn id="10" xr3:uid="{00000000-0010-0000-4300-00000A000000}" name="Kvinnor, Fyllning av en yta på framtand eller hörntand" dataDxfId="535"/>
    <tableColumn id="11" xr3:uid="{00000000-0010-0000-4300-00000B000000}" name="Kvinnor, Fyllning av två ytor på framtand eller hörntand" dataDxfId="534"/>
    <tableColumn id="12" xr3:uid="{00000000-0010-0000-4300-00000C000000}" name="Kvinnor, Fyllning av tre eller flera ytor på framtand eller hörntand" dataDxfId="533"/>
    <tableColumn id="13" xr3:uid="{00000000-0010-0000-4300-00000D000000}" name="Kvinnor, Fyllning av en yta på molar eller premolar" dataDxfId="532"/>
    <tableColumn id="14" xr3:uid="{00000000-0010-0000-4300-00000E000000}" name="Kvinnor, Fyllning av två ytor på molar eller premolar" dataDxfId="531"/>
    <tableColumn id="15" xr3:uid="{00000000-0010-0000-4300-00000F000000}" name="Kvinnor, Fyllning av tre eller flera ytor på molar eller premolar" dataDxfId="530"/>
    <tableColumn id="16" xr3:uid="{00000000-0010-0000-4300-000010000000}" name="Kvinnor, Krona i plastiskt material, klinikframställd" dataDxfId="529"/>
    <tableColumn id="17" xr3:uid="{00000000-0010-0000-4300-000011000000}" name="Totalt, Fyllning av en yta på framtand eller hörntand" dataDxfId="528"/>
    <tableColumn id="18" xr3:uid="{00000000-0010-0000-4300-000012000000}" name="Totalt, Fyllning av två ytor på framtand eller hörntand" dataDxfId="527"/>
    <tableColumn id="19" xr3:uid="{00000000-0010-0000-4300-000013000000}" name="Totalt, Fyllning av tre eller flera ytor på framtand eller hörntand" dataDxfId="526"/>
    <tableColumn id="20" xr3:uid="{00000000-0010-0000-4300-000014000000}" name="Totalt, Fyllning av en yta på molar eller premolar" dataDxfId="525"/>
    <tableColumn id="21" xr3:uid="{00000000-0010-0000-4300-000015000000}" name="Totalt, Fyllning av två ytor på molar eller premolar" dataDxfId="524"/>
    <tableColumn id="22" xr3:uid="{00000000-0010-0000-4300-000016000000}" name="Totalt, Fyllning av tre eller flera ytor på molar eller premolar" dataDxfId="523"/>
    <tableColumn id="23" xr3:uid="{00000000-0010-0000-4300-000017000000}" name="Totalt, Krona i plastiskt material, klinikframställd" dataDxfId="522"/>
  </tableColumns>
  <tableStyleInfo name="1. SoS Tabell blå" showFirstColumn="0" showLastColumn="0" showRowStripes="1" showColumnStripes="0"/>
</table>
</file>

<file path=xl/tables/table6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9" xr:uid="{00000000-000C-0000-FFFF-FFFF44000000}" name="Tabell69" displayName="Tabell69" ref="A4:S20" totalsRowShown="0" headerRowDxfId="521" dataDxfId="520" tableBorderDxfId="519" headerRowCellStyle="Tabell: rad- och kolumnrubrik">
  <autoFilter ref="A4:S20" xr:uid="{00000000-0009-0000-0100-000045000000}"/>
  <tableColumns count="19">
    <tableColumn id="1" xr3:uid="{00000000-0010-0000-4400-000001000000}" name="Ålder " dataDxfId="518"/>
    <tableColumn id="2" xr3:uid="{00000000-0010-0000-4400-000002000000}" name="Minst en fyllning, _x000a_Antal personer" dataDxfId="517"/>
    <tableColumn id="3" xr3:uid="{00000000-0010-0000-4400-000003000000}" name="Minst en fyllning, _x000a_Andel (%) bland befolkningen" dataDxfId="516"/>
    <tableColumn id="4" xr3:uid="{00000000-0010-0000-4400-000004000000}" name="Minst en fyllning, _x000a_Andel (%) bland samtliga besökare" dataDxfId="515"/>
    <tableColumn id="5" xr3:uid="{00000000-0010-0000-4400-000005000000}" name="Minst en fyllning p.g.a. primärkaries, _x000a_Antal personer" dataDxfId="514"/>
    <tableColumn id="6" xr3:uid="{00000000-0010-0000-4400-000006000000}" name="Minst en fyllning p.g.a. primärkaries, _x000a_Andel (%) bland samtliga besökare" dataDxfId="513"/>
    <tableColumn id="7" xr3:uid="{00000000-0010-0000-4400-000007000000}" name="Minst en fyllning p.g.a. primärkaries,_x000a_Andel (%) bland samtliga som gjort en fyllning" dataDxfId="512"/>
    <tableColumn id="8" xr3:uid="{00000000-0010-0000-4400-000008000000}" name="Minst en fyllning p.g.a. sekundärkaries,_x000a_Antal personer" dataDxfId="511"/>
    <tableColumn id="9" xr3:uid="{00000000-0010-0000-4400-000009000000}" name="Minst en fyllning p.g.a. sekundärkaries,_x000a_Andel (%) bland samtliga besökare" dataDxfId="510"/>
    <tableColumn id="10" xr3:uid="{00000000-0010-0000-4400-00000A000000}" name="Minst en fyllning p.g.a. sekundärkaries,_x000a_Andel (%) bland samtliga som gjort en fyllning" dataDxfId="509"/>
    <tableColumn id="11" xr3:uid="{00000000-0010-0000-4400-00000B000000}" name="Minst en fyllning p.g.a. fraktur eller förlust av tandsubstans, _x000a_Antal personer" dataDxfId="508"/>
    <tableColumn id="12" xr3:uid="{00000000-0010-0000-4400-00000C000000}" name="Minst en fyllning p.g.a. fraktur eller förlust av tandsubstans, _x000a_Andel (%) bland samtliga besökare" dataDxfId="507"/>
    <tableColumn id="13" xr3:uid="{00000000-0010-0000-4400-00000D000000}" name="Minst en fyllning p.g.a. fraktur eller förlust av tandsubstans, _x000a_Andel (%) bland samtliga som gjort en fyllning" dataDxfId="506"/>
    <tableColumn id="14" xr3:uid="{00000000-0010-0000-4400-00000E000000}" name="Minst en fyllning p.g.a. fraktur eller förlust av fyllningsmaterial, _x000a_Antal personer" dataDxfId="505"/>
    <tableColumn id="15" xr3:uid="{00000000-0010-0000-4400-00000F000000}" name="Minst en fyllning p.g.a. fraktur eller förlust av fyllningsmaterial, _x000a_Andel (%) bland samtliga besökare" dataDxfId="504"/>
    <tableColumn id="16" xr3:uid="{00000000-0010-0000-4400-000010000000}" name="Minst en fyllning p.g.a. fraktur eller förlust av fyllningsmaterial, _x000a_Andel (%) bland samtliga som gjort en fyllning" dataDxfId="503"/>
    <tableColumn id="17" xr3:uid="{00000000-0010-0000-4400-000011000000}" name="Minst en fyllning p.g.a. annan orsak, _x000a_Antal personer" dataDxfId="502"/>
    <tableColumn id="18" xr3:uid="{00000000-0010-0000-4400-000012000000}" name="Minst en fyllning p.g.a. annan orsak, _x000a_Andel (%) bland samtliga besökare" dataDxfId="501"/>
    <tableColumn id="19" xr3:uid="{00000000-0010-0000-4400-000013000000}" name="Minst en fyllning p.g.a. annan orsak, _x000a_Andel (%) bland samtliga som gjort en fyllning" dataDxfId="500"/>
  </tableColumns>
  <tableStyleInfo name="1. SoS Tabell blå"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6000000}" name="Tabell109" displayName="Tabell109" ref="A23:J38" totalsRowShown="0" headerRowDxfId="1732" headerRowCellStyle="Tabell: rad- och kolumnrubrik" dataCellStyle="Tabellltext">
  <autoFilter ref="A23:J38" xr:uid="{00000000-0009-0000-0100-000008000000}"/>
  <tableColumns count="10">
    <tableColumn id="1" xr3:uid="{00000000-0010-0000-0600-000001000000}" name="Ålder 2025" dataCellStyle="Tabellltext"/>
    <tableColumn id="2" xr3:uid="{00000000-0010-0000-0600-000002000000}" name="Män 2025" dataDxfId="1731" dataCellStyle="Tabellltext"/>
    <tableColumn id="3" xr3:uid="{00000000-0010-0000-0600-000003000000}" name="Män 2024–2025" dataDxfId="1730" dataCellStyle="Tabellltext"/>
    <tableColumn id="4" xr3:uid="{00000000-0010-0000-0600-000004000000}" name="Män 2023–2025" dataDxfId="1729" dataCellStyle="Tabellltext"/>
    <tableColumn id="5" xr3:uid="{00000000-0010-0000-0600-000005000000}" name="Kvinnor 2025" dataDxfId="1728" dataCellStyle="Tabellltext"/>
    <tableColumn id="6" xr3:uid="{00000000-0010-0000-0600-000006000000}" name="Kvinnor 2024-2025" dataDxfId="1727" dataCellStyle="Tabellltext"/>
    <tableColumn id="7" xr3:uid="{00000000-0010-0000-0600-000007000000}" name="Kvinnor 2023–2025" dataDxfId="1726" dataCellStyle="Tabellltext"/>
    <tableColumn id="8" xr3:uid="{00000000-0010-0000-0600-000008000000}" name="Totalt 2025" dataDxfId="1725" dataCellStyle="Tabellltext"/>
    <tableColumn id="9" xr3:uid="{00000000-0010-0000-0600-000009000000}" name="Totalt 2024–2025" dataDxfId="1724" dataCellStyle="Tabellltext"/>
    <tableColumn id="10" xr3:uid="{00000000-0010-0000-0600-00000A000000}" name="Totalt 2023–2025" dataDxfId="1723" dataCellStyle="Tabellltext"/>
  </tableColumns>
  <tableStyleInfo name="1. SoS Tabell blå" showFirstColumn="0" showLastColumn="0" showRowStripes="1" showColumnStripes="0"/>
</table>
</file>

<file path=xl/tables/table7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0" xr:uid="{00000000-000C-0000-FFFF-FFFF45000000}" name="Tabell6971" displayName="Tabell6971" ref="A24:S40" totalsRowShown="0" headerRowDxfId="499" dataDxfId="498" tableBorderDxfId="497" headerRowCellStyle="Tabell: rad- och kolumnrubrik">
  <autoFilter ref="A24:S40" xr:uid="{00000000-0009-0000-0100-000046000000}"/>
  <tableColumns count="19">
    <tableColumn id="1" xr3:uid="{00000000-0010-0000-4500-000001000000}" name="Ålder " dataDxfId="496"/>
    <tableColumn id="2" xr3:uid="{00000000-0010-0000-4500-000002000000}" name="Minst en fyllning, _x000a_Antal personer" dataDxfId="495"/>
    <tableColumn id="3" xr3:uid="{00000000-0010-0000-4500-000003000000}" name="Minst en fyllning, _x000a_Andel (%) bland befolkningen" dataDxfId="494"/>
    <tableColumn id="4" xr3:uid="{00000000-0010-0000-4500-000004000000}" name="Minst en fyllning, _x000a_Andel (%) bland samtliga besökare" dataDxfId="493"/>
    <tableColumn id="5" xr3:uid="{00000000-0010-0000-4500-000005000000}" name="Minst en fyllning p.g.a. primärkaries, _x000a_Antal personer" dataDxfId="492"/>
    <tableColumn id="6" xr3:uid="{00000000-0010-0000-4500-000006000000}" name="Minst en fyllning p.g.a. primärkaries, _x000a_Andel (%) bland samtliga besökare" dataDxfId="491"/>
    <tableColumn id="7" xr3:uid="{00000000-0010-0000-4500-000007000000}" name="Minst en fyllning p.g.a. primärkaries,_x000a_Andel (%) bland samtliga som gjort en fyllning" dataDxfId="490"/>
    <tableColumn id="8" xr3:uid="{00000000-0010-0000-4500-000008000000}" name="Minst en fyllning p.g.a. sekundärkaries,_x000a_Antal personer" dataDxfId="489"/>
    <tableColumn id="9" xr3:uid="{00000000-0010-0000-4500-000009000000}" name="Minst en fyllning p.g.a. sekundärkaries,_x000a_Andel (%) bland samtliga besökare" dataDxfId="488"/>
    <tableColumn id="10" xr3:uid="{00000000-0010-0000-4500-00000A000000}" name="Minst en fyllning p.g.a. sekundärkaries,_x000a_Andel (%) bland samtliga som gjort en fyllning" dataDxfId="487"/>
    <tableColumn id="11" xr3:uid="{00000000-0010-0000-4500-00000B000000}" name="Minst en fyllning p.g.a. fraktur eller förlust av tandsubstans, _x000a_Antal personer" dataDxfId="486"/>
    <tableColumn id="12" xr3:uid="{00000000-0010-0000-4500-00000C000000}" name="Minst en fyllning p.g.a. fraktur eller förlust av tandsubstans, _x000a_Andel (%) bland samtliga besökare" dataDxfId="485"/>
    <tableColumn id="13" xr3:uid="{00000000-0010-0000-4500-00000D000000}" name="Minst en fyllning p.g.a. fraktur eller förlust av tandsubstans, _x000a_Andel (%) bland samtliga som gjort en fyllning" dataDxfId="484"/>
    <tableColumn id="14" xr3:uid="{00000000-0010-0000-4500-00000E000000}" name="Minst en fyllning p.g.a. fraktur eller förlust av fyllningsmaterial, _x000a_Antal personer" dataDxfId="483"/>
    <tableColumn id="15" xr3:uid="{00000000-0010-0000-4500-00000F000000}" name="Minst en fyllning p.g.a. fraktur eller förlust av fyllningsmaterial, _x000a_Andel (%) bland samtliga besökare" dataDxfId="482"/>
    <tableColumn id="16" xr3:uid="{00000000-0010-0000-4500-000010000000}" name="Minst en fyllning p.g.a. fraktur eller förlust av fyllningsmaterial, _x000a_Andel (%) bland samtliga som gjort en fyllning" dataDxfId="481"/>
    <tableColumn id="17" xr3:uid="{00000000-0010-0000-4500-000011000000}" name="Minst en fyllning p.g.a. annan orsak, _x000a_Antal personer" dataDxfId="480"/>
    <tableColumn id="18" xr3:uid="{00000000-0010-0000-4500-000012000000}" name="Minst en fyllning p.g.a. annan orsak, _x000a_Andel (%) bland samtliga besökare" dataDxfId="479"/>
    <tableColumn id="19" xr3:uid="{00000000-0010-0000-4500-000013000000}" name="Minst en fyllning p.g.a. annan orsak, _x000a_Andel (%) bland samtliga som gjort en fyllning" dataDxfId="478"/>
  </tableColumns>
  <tableStyleInfo name="1. SoS Tabell blå" showFirstColumn="0" showLastColumn="0" showRowStripes="1" showColumnStripes="0"/>
</table>
</file>

<file path=xl/tables/table7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46000000}" name="Tabell697172" displayName="Tabell697172" ref="A44:S60" totalsRowShown="0" headerRowDxfId="477" dataDxfId="476" tableBorderDxfId="475" headerRowCellStyle="Tabell: rad- och kolumnrubrik">
  <autoFilter ref="A44:S60" xr:uid="{00000000-0009-0000-0100-000047000000}"/>
  <tableColumns count="19">
    <tableColumn id="1" xr3:uid="{00000000-0010-0000-4600-000001000000}" name="Ålder " dataDxfId="474"/>
    <tableColumn id="2" xr3:uid="{00000000-0010-0000-4600-000002000000}" name="Minst en fyllning, _x000a_Antal personer" dataDxfId="473"/>
    <tableColumn id="3" xr3:uid="{00000000-0010-0000-4600-000003000000}" name="Minst en fyllning, _x000a_Andel (%) bland befolkningen" dataDxfId="472"/>
    <tableColumn id="4" xr3:uid="{00000000-0010-0000-4600-000004000000}" name="Minst en fyllning, _x000a_Andel (%) bland samtliga besökare" dataDxfId="471"/>
    <tableColumn id="5" xr3:uid="{00000000-0010-0000-4600-000005000000}" name="Minst en fyllning p.g.a. primärkaries, _x000a_Antal personer" dataDxfId="470"/>
    <tableColumn id="6" xr3:uid="{00000000-0010-0000-4600-000006000000}" name="Minst en fyllning p.g.a. primärkaries, _x000a_Andel (%) bland samtliga besökare" dataDxfId="469"/>
    <tableColumn id="7" xr3:uid="{00000000-0010-0000-4600-000007000000}" name="Minst en fyllning p.g.a. primärkaries,_x000a_Andel (%) bland samtliga som gjort en fyllning" dataDxfId="468"/>
    <tableColumn id="8" xr3:uid="{00000000-0010-0000-4600-000008000000}" name="Minst en fyllning p.g.a. sekundärkaries,_x000a_Antal personer" dataDxfId="467"/>
    <tableColumn id="9" xr3:uid="{00000000-0010-0000-4600-000009000000}" name="Minst en fyllning p.g.a. sekundärkaries,_x000a_Andel (%) bland samtliga besökare" dataDxfId="466"/>
    <tableColumn id="10" xr3:uid="{00000000-0010-0000-4600-00000A000000}" name="Minst en fyllning p.g.a. sekundärkaries,_x000a_Andel (%) bland samtliga som gjort en fyllning" dataDxfId="465"/>
    <tableColumn id="11" xr3:uid="{00000000-0010-0000-4600-00000B000000}" name="Minst en fyllning p.g.a. fraktur eller förlust av tandsubstans, _x000a_Antal personer" dataDxfId="464"/>
    <tableColumn id="12" xr3:uid="{00000000-0010-0000-4600-00000C000000}" name="Minst en fyllning p.g.a. fraktur eller förlust av tandsubstans, _x000a_Andel (%) bland samtliga besökare" dataDxfId="463"/>
    <tableColumn id="13" xr3:uid="{00000000-0010-0000-4600-00000D000000}" name="Minst en fyllning p.g.a. fraktur eller förlust av tandsubstans, _x000a_Andel (%) bland samtliga som gjort en fyllning" dataDxfId="462"/>
    <tableColumn id="14" xr3:uid="{00000000-0010-0000-4600-00000E000000}" name="Minst en fyllning p.g.a. fraktur eller förlust av fyllningsmaterial, _x000a_Antal personer" dataDxfId="461"/>
    <tableColumn id="15" xr3:uid="{00000000-0010-0000-4600-00000F000000}" name="Minst en fyllning p.g.a. fraktur eller förlust av fyllningsmaterial, _x000a_Andel (%) bland samtliga besökare" dataDxfId="460"/>
    <tableColumn id="16" xr3:uid="{00000000-0010-0000-4600-000010000000}" name="Minst en fyllning p.g.a. fraktur eller förlust av fyllningsmaterial, _x000a_Andel (%) bland samtliga som gjort en fyllning" dataDxfId="459"/>
    <tableColumn id="17" xr3:uid="{00000000-0010-0000-4600-000011000000}" name="Minst en fyllning p.g.a. annan orsak, _x000a_Antal personer" dataDxfId="458"/>
    <tableColumn id="18" xr3:uid="{00000000-0010-0000-4600-000012000000}" name="Minst en fyllning p.g.a. annan orsak, _x000a_Andel (%) bland samtliga besökare" dataDxfId="457"/>
    <tableColumn id="19" xr3:uid="{00000000-0010-0000-4600-000013000000}" name="Minst en fyllning p.g.a. annan orsak, _x000a_Andel (%) bland samtliga som gjort en fyllning" dataDxfId="456"/>
  </tableColumns>
  <tableStyleInfo name="1. SoS Tabell blå" showFirstColumn="0" showLastColumn="0" showRowStripes="1" showColumnStripes="0"/>
</table>
</file>

<file path=xl/tables/table7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2" xr:uid="{00000000-000C-0000-FFFF-FFFF47000000}" name="Tabell72" displayName="Tabell72" ref="A4:S26" totalsRowShown="0" headerRowDxfId="455" dataDxfId="453" headerRowBorderDxfId="454" tableBorderDxfId="452" headerRowCellStyle="Tabell: rad- och kolumnrubrik">
  <autoFilter ref="A4:S26" xr:uid="{00000000-0009-0000-0100-000048000000}"/>
  <tableColumns count="19">
    <tableColumn id="1" xr3:uid="{00000000-0010-0000-4700-000001000000}" name="Län" dataDxfId="451"/>
    <tableColumn id="2" xr3:uid="{00000000-0010-0000-4700-000002000000}" name="Minst en fyllning, _x000a_Antal personer" dataDxfId="450"/>
    <tableColumn id="3" xr3:uid="{00000000-0010-0000-4700-000003000000}" name="Minst en fyllning, _x000a_Andel (%) bland befolkningen" dataDxfId="449"/>
    <tableColumn id="4" xr3:uid="{00000000-0010-0000-4700-000004000000}" name="Minst en fyllning, _x000a_Andel (%) bland samtliga besökare" dataDxfId="448"/>
    <tableColumn id="5" xr3:uid="{00000000-0010-0000-4700-000005000000}" name="Minst en fyllning p.g.a. primärkaries, _x000a_Antal personer" dataDxfId="447"/>
    <tableColumn id="6" xr3:uid="{00000000-0010-0000-4700-000006000000}" name="Minst en fyllning p.g.a. primärkaries, _x000a_Andel (%) bland samtliga besökare" dataDxfId="446"/>
    <tableColumn id="7" xr3:uid="{00000000-0010-0000-4700-000007000000}" name="Minst en fyllning p.g.a. primärkaries,_x000a_Andel (%) bland samtliga som gjort en fyllning" dataDxfId="445"/>
    <tableColumn id="8" xr3:uid="{00000000-0010-0000-4700-000008000000}" name="Minst en fyllning p.g.a. sekundärkaries,_x000a_Antal personer" dataDxfId="444"/>
    <tableColumn id="9" xr3:uid="{00000000-0010-0000-4700-000009000000}" name="Minst en fyllning p.g.a. sekundärkaries,_x000a_Andel (%) bland samtliga besökare" dataDxfId="443"/>
    <tableColumn id="10" xr3:uid="{00000000-0010-0000-4700-00000A000000}" name="Minst en fyllning p.g.a. sekundärkaries,_x000a_Andel (%) bland samtliga som gjort en fyllning" dataDxfId="442"/>
    <tableColumn id="11" xr3:uid="{00000000-0010-0000-4700-00000B000000}" name="Minst en fyllning p.g.a. fraktur eller förlust av tandsubstans, _x000a_Antal personer" dataDxfId="441"/>
    <tableColumn id="12" xr3:uid="{00000000-0010-0000-4700-00000C000000}" name="Minst en fyllning p.g.a. fraktur eller förlust av tandsubstans, _x000a_Andel (%) bland samtliga besökare" dataDxfId="440"/>
    <tableColumn id="13" xr3:uid="{00000000-0010-0000-4700-00000D000000}" name="Minst en fyllning p.g.a. fraktur eller förlust av tandsubstans, _x000a_Andel (%) bland samtliga som gjort en fyllning" dataDxfId="439"/>
    <tableColumn id="14" xr3:uid="{00000000-0010-0000-4700-00000E000000}" name="Minst en fyllning p.g.a. fraktur eller förlust av fyllningsmaterial, _x000a_Antal personer" dataDxfId="438"/>
    <tableColumn id="15" xr3:uid="{00000000-0010-0000-4700-00000F000000}" name="Minst en fyllning p.g.a. fraktur eller förlust av fyllningsmaterial, _x000a_Andel (%) bland samtliga besökare" dataDxfId="437"/>
    <tableColumn id="16" xr3:uid="{00000000-0010-0000-4700-000010000000}" name="Minst en fyllning p.g.a. fraktur eller förlust av fyllningsmaterial, _x000a_Andel (%) bland samtliga som gjort en fyllning" dataDxfId="436"/>
    <tableColumn id="17" xr3:uid="{00000000-0010-0000-4700-000011000000}" name="Minst en fyllning p.g.a. annan orsak, _x000a_Antal personer" dataDxfId="435"/>
    <tableColumn id="18" xr3:uid="{00000000-0010-0000-4700-000012000000}" name="Minst en fyllning p.g.a. annan orsak, _x000a_Andel (%) bland samtliga besökare" dataDxfId="434"/>
    <tableColumn id="19" xr3:uid="{00000000-0010-0000-4700-000013000000}" name="Minst en fyllning p.g.a. annan orsak, _x000a_Andel (%) bland samtliga som gjort en fyllning" dataDxfId="433"/>
  </tableColumns>
  <tableStyleInfo name="1. SoS Tabell blå" showFirstColumn="0" showLastColumn="0" showRowStripes="1" showColumnStripes="0"/>
</table>
</file>

<file path=xl/tables/table7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3" xr:uid="{00000000-000C-0000-FFFF-FFFF48000000}" name="Tabell7274" displayName="Tabell7274" ref="A30:S52" totalsRowShown="0" headerRowDxfId="432" dataDxfId="430" headerRowBorderDxfId="431" tableBorderDxfId="429" headerRowCellStyle="Tabell: rad- och kolumnrubrik">
  <autoFilter ref="A30:S52" xr:uid="{00000000-0009-0000-0100-000049000000}"/>
  <tableColumns count="19">
    <tableColumn id="1" xr3:uid="{00000000-0010-0000-4800-000001000000}" name="Län" dataDxfId="428"/>
    <tableColumn id="2" xr3:uid="{00000000-0010-0000-4800-000002000000}" name="Minst en fyllning, _x000a_Antal personer" dataDxfId="427"/>
    <tableColumn id="3" xr3:uid="{00000000-0010-0000-4800-000003000000}" name="Minst en fyllning, _x000a_Andel (%) bland befolkningen" dataDxfId="426"/>
    <tableColumn id="4" xr3:uid="{00000000-0010-0000-4800-000004000000}" name="Minst en fyllning, _x000a_Andel (%) bland samtliga besökare" dataDxfId="425"/>
    <tableColumn id="5" xr3:uid="{00000000-0010-0000-4800-000005000000}" name="Minst en fyllning p.g.a. primärkaries, _x000a_Antal personer" dataDxfId="424"/>
    <tableColumn id="6" xr3:uid="{00000000-0010-0000-4800-000006000000}" name="Minst en fyllning p.g.a. primärkaries, _x000a_Andel (%) bland samtliga besökare" dataDxfId="423"/>
    <tableColumn id="7" xr3:uid="{00000000-0010-0000-4800-000007000000}" name="Minst en fyllning p.g.a. primärkaries,_x000a_Andel (%) bland samtliga som gjort en fyllning" dataDxfId="422"/>
    <tableColumn id="8" xr3:uid="{00000000-0010-0000-4800-000008000000}" name="Minst en fyllning p.g.a. sekundärkaries,_x000a_Antal personer" dataDxfId="421"/>
    <tableColumn id="9" xr3:uid="{00000000-0010-0000-4800-000009000000}" name="Minst en fyllning p.g.a. sekundärkaries,_x000a_Andel (%) bland samtliga besökare" dataDxfId="420"/>
    <tableColumn id="10" xr3:uid="{00000000-0010-0000-4800-00000A000000}" name="Minst en fyllning p.g.a. sekundärkaries,_x000a_Andel (%) bland samtliga som gjort en fyllning" dataDxfId="419"/>
    <tableColumn id="11" xr3:uid="{00000000-0010-0000-4800-00000B000000}" name="Minst en fyllning p.g.a. fraktur eller förlust av tandsubstans, _x000a_Antal personer" dataDxfId="418"/>
    <tableColumn id="12" xr3:uid="{00000000-0010-0000-4800-00000C000000}" name="Minst en fyllning p.g.a. fraktur eller förlust av tandsubstans, _x000a_Andel (%) bland samtliga besökare" dataDxfId="417"/>
    <tableColumn id="13" xr3:uid="{00000000-0010-0000-4800-00000D000000}" name="Minst en fyllning p.g.a. fraktur eller förlust av tandsubstans, _x000a_Andel (%) bland samtliga som gjort en fyllning" dataDxfId="416"/>
    <tableColumn id="14" xr3:uid="{00000000-0010-0000-4800-00000E000000}" name="Minst en fyllning p.g.a. fraktur eller förlust av fyllningsmaterial, _x000a_Antal personer" dataDxfId="415"/>
    <tableColumn id="15" xr3:uid="{00000000-0010-0000-4800-00000F000000}" name="Minst en fyllning p.g.a. fraktur eller förlust av fyllningsmaterial, _x000a_Andel (%) bland samtliga besökare" dataDxfId="414"/>
    <tableColumn id="16" xr3:uid="{00000000-0010-0000-4800-000010000000}" name="Minst en fyllning p.g.a. fraktur eller förlust av fyllningsmaterial, _x000a_Andel (%) bland samtliga som gjort en fyllning" dataDxfId="413"/>
    <tableColumn id="17" xr3:uid="{00000000-0010-0000-4800-000011000000}" name="Minst en fyllning p.g.a. annan orsak, _x000a_Antal personer" dataDxfId="412"/>
    <tableColumn id="18" xr3:uid="{00000000-0010-0000-4800-000012000000}" name="Minst en fyllning p.g.a. annan orsak, _x000a_Andel (%) bland samtliga besökare" dataDxfId="411"/>
    <tableColumn id="19" xr3:uid="{00000000-0010-0000-4800-000013000000}" name="Minst en fyllning p.g.a. annan orsak, _x000a_Andel (%) bland samtliga som gjort en fyllning" dataDxfId="410"/>
  </tableColumns>
  <tableStyleInfo name="1. SoS Tabell blå" showFirstColumn="0" showLastColumn="0" showRowStripes="1" showColumnStripes="0"/>
</table>
</file>

<file path=xl/tables/table7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4" xr:uid="{00000000-000C-0000-FFFF-FFFF49000000}" name="Tabell727475" displayName="Tabell727475" ref="A56:S78" totalsRowShown="0" headerRowDxfId="409" dataDxfId="407" headerRowBorderDxfId="408" tableBorderDxfId="406" headerRowCellStyle="Tabell: rad- och kolumnrubrik">
  <autoFilter ref="A56:S78" xr:uid="{00000000-0009-0000-0100-00004A000000}"/>
  <tableColumns count="19">
    <tableColumn id="1" xr3:uid="{00000000-0010-0000-4900-000001000000}" name="Län" dataDxfId="405"/>
    <tableColumn id="2" xr3:uid="{00000000-0010-0000-4900-000002000000}" name="Minst en fyllning, _x000a_Antal personer" dataDxfId="404"/>
    <tableColumn id="3" xr3:uid="{00000000-0010-0000-4900-000003000000}" name="Minst en fyllning, _x000a_Andel (%) bland befolkningen" dataDxfId="403"/>
    <tableColumn id="4" xr3:uid="{00000000-0010-0000-4900-000004000000}" name="Minst en fyllning, _x000a_Andel (%) bland samtliga besökare" dataDxfId="402"/>
    <tableColumn id="5" xr3:uid="{00000000-0010-0000-4900-000005000000}" name="Minst en fyllning p.g.a. primärkaries, _x000a_Antal personer" dataDxfId="401"/>
    <tableColumn id="6" xr3:uid="{00000000-0010-0000-4900-000006000000}" name="Minst en fyllning p.g.a. primärkaries, _x000a_Andel (%) bland samtliga besökare" dataDxfId="400"/>
    <tableColumn id="7" xr3:uid="{00000000-0010-0000-4900-000007000000}" name="Minst en fyllning p.g.a. primärkaries,_x000a_Andel (%) bland samtliga som gjort en fyllning" dataDxfId="399"/>
    <tableColumn id="8" xr3:uid="{00000000-0010-0000-4900-000008000000}" name="Minst en fyllning p.g.a. sekundärkaries,_x000a_Antal personer" dataDxfId="398"/>
    <tableColumn id="9" xr3:uid="{00000000-0010-0000-4900-000009000000}" name="Minst en fyllning p.g.a. sekundärkaries,_x000a_Andel (%) bland samtliga besökare" dataDxfId="397"/>
    <tableColumn id="10" xr3:uid="{00000000-0010-0000-4900-00000A000000}" name="Minst en fyllning p.g.a. sekundärkaries,_x000a_Andel (%) bland samtliga som gjort en fyllning" dataDxfId="396"/>
    <tableColumn id="11" xr3:uid="{00000000-0010-0000-4900-00000B000000}" name="Minst en fyllning p.g.a. fraktur eller förlust av tandsubstans, _x000a_Antal personer" dataDxfId="395"/>
    <tableColumn id="12" xr3:uid="{00000000-0010-0000-4900-00000C000000}" name="Minst en fyllning p.g.a. fraktur eller förlust av tandsubstans, _x000a_Andel (%) bland samtliga besökare" dataDxfId="394"/>
    <tableColumn id="13" xr3:uid="{00000000-0010-0000-4900-00000D000000}" name="Minst en fyllning p.g.a. fraktur eller förlust av tandsubstans, _x000a_Andel (%) bland samtliga som gjort en fyllning" dataDxfId="393"/>
    <tableColumn id="14" xr3:uid="{00000000-0010-0000-4900-00000E000000}" name="Minst en fyllning p.g.a. fraktur eller förlust av fyllningsmaterial, _x000a_Antal personer" dataDxfId="392"/>
    <tableColumn id="15" xr3:uid="{00000000-0010-0000-4900-00000F000000}" name="Minst en fyllning p.g.a. fraktur eller förlust av fyllningsmaterial, _x000a_Andel (%) bland samtliga besökare" dataDxfId="391"/>
    <tableColumn id="16" xr3:uid="{00000000-0010-0000-4900-000010000000}" name="Minst en fyllning p.g.a. fraktur eller förlust av fyllningsmaterial, _x000a_Andel (%) bland samtliga som gjort en fyllning" dataDxfId="390"/>
    <tableColumn id="17" xr3:uid="{00000000-0010-0000-4900-000011000000}" name="Minst en fyllning p.g.a. annan orsak, _x000a_Antal personer" dataDxfId="389"/>
    <tableColumn id="18" xr3:uid="{00000000-0010-0000-4900-000012000000}" name="Minst en fyllning p.g.a. annan orsak, _x000a_Andel (%) bland samtliga besökare" dataDxfId="388"/>
    <tableColumn id="19" xr3:uid="{00000000-0010-0000-4900-000013000000}" name="Minst en fyllning p.g.a. annan orsak, _x000a_Andel (%) bland samtliga som gjort en fyllning" dataDxfId="387"/>
  </tableColumns>
  <tableStyleInfo name="1. SoS Tabell blå" showFirstColumn="0" showLastColumn="0" showRowStripes="1" showColumnStripes="0"/>
</table>
</file>

<file path=xl/tables/table7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5" xr:uid="{00000000-000C-0000-FFFF-FFFF4A000000}" name="Tabell75" displayName="Tabell75" ref="A4:R6" totalsRowShown="0" headerRowDxfId="386" dataDxfId="384" headerRowBorderDxfId="385" tableBorderDxfId="383" headerRowCellStyle="Tabell: rad- och kolumnrubrik">
  <autoFilter ref="A4:R6" xr:uid="{00000000-0009-0000-0100-00004B000000}"/>
  <tableColumns count="18">
    <tableColumn id="1" xr3:uid="{00000000-0010-0000-4A00-000001000000}" name="Vårdgivarkategori" dataDxfId="382"/>
    <tableColumn id="2" xr3:uid="{00000000-0010-0000-4A00-000002000000}" name="Minst en fyllning, _x000a_Antal personer" dataDxfId="381"/>
    <tableColumn id="3" xr3:uid="{00000000-0010-0000-4A00-000003000000}" name="Minst en fyllning, _x000a_Andel (%) bland samtliga besökare" dataDxfId="380"/>
    <tableColumn id="4" xr3:uid="{00000000-0010-0000-4A00-000004000000}" name="Minst en fyllning p.g.a. primärkaries, _x000a_Antal personer" dataDxfId="379"/>
    <tableColumn id="5" xr3:uid="{00000000-0010-0000-4A00-000005000000}" name="Minst en fyllning p.g.a. primärkaries, _x000a_Andel (%) bland samtliga besökare" dataDxfId="378"/>
    <tableColumn id="6" xr3:uid="{00000000-0010-0000-4A00-000006000000}" name="Minst en fyllning p.g.a. primärkaries,_x000a_Andel (%) bland samtliga som gjort en fyllning" dataDxfId="377"/>
    <tableColumn id="7" xr3:uid="{00000000-0010-0000-4A00-000007000000}" name="Minst en fyllning p.g.a. sekundärkaries,_x000a_Antal personer" dataDxfId="376"/>
    <tableColumn id="8" xr3:uid="{00000000-0010-0000-4A00-000008000000}" name="Minst en fyllning p.g.a. sekundärkaries,_x000a_Andel (%) bland samtliga besökare" dataDxfId="375"/>
    <tableColumn id="9" xr3:uid="{00000000-0010-0000-4A00-000009000000}" name="Minst en fyllning p.g.a. sekundärkaries,_x000a_Andel (%) bland samtliga som gjort en fyllning" dataDxfId="374"/>
    <tableColumn id="10" xr3:uid="{00000000-0010-0000-4A00-00000A000000}" name="Minst en fyllning p.g.a. fraktur eller förlust av tandsubstans, _x000a_Antal personer" dataDxfId="373"/>
    <tableColumn id="11" xr3:uid="{00000000-0010-0000-4A00-00000B000000}" name="Minst en fyllning p.g.a. fraktur eller förlust av tandsubstans, _x000a_Andel (%) bland samtliga besökare" dataDxfId="372"/>
    <tableColumn id="12" xr3:uid="{00000000-0010-0000-4A00-00000C000000}" name="Minst en fyllning p.g.a. fraktur eller förlust av tandsubstans, _x000a_Andel (%) bland samtliga som gjort en fyllning" dataDxfId="371"/>
    <tableColumn id="13" xr3:uid="{00000000-0010-0000-4A00-00000D000000}" name="Minst en fyllning p.g.a. fraktur eller förlust av fyllningsmaterial, _x000a_Antal personer" dataDxfId="370"/>
    <tableColumn id="14" xr3:uid="{00000000-0010-0000-4A00-00000E000000}" name="Minst en fyllning p.g.a. fraktur eller förlust av fyllningsmaterial, _x000a_Andel (%) bland samtliga besökare" dataDxfId="369"/>
    <tableColumn id="15" xr3:uid="{00000000-0010-0000-4A00-00000F000000}" name="Minst en fyllning p.g.a. fraktur eller förlust av fyllningsmaterial, _x000a_Andel (%) bland samtliga som gjort en fyllning" dataDxfId="368"/>
    <tableColumn id="16" xr3:uid="{00000000-0010-0000-4A00-000010000000}" name="Minst en fyllning p.g.a. annan orsak, _x000a_Antal personer" dataDxfId="367"/>
    <tableColumn id="17" xr3:uid="{00000000-0010-0000-4A00-000011000000}" name="Minst en fyllning p.g.a. annan orsak, _x000a_Andel (%) bland samtliga besökare" dataDxfId="366"/>
    <tableColumn id="18" xr3:uid="{00000000-0010-0000-4A00-000012000000}" name="Minst en fyllning p.g.a. annan orsak, _x000a_Andel (%) bland samtliga som gjort en fyllning" dataDxfId="365"/>
  </tableColumns>
  <tableStyleInfo name="1. SoS Tabell blå" showFirstColumn="0" showLastColumn="0" showRowStripes="1" showColumnStripes="0"/>
</table>
</file>

<file path=xl/tables/table7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6" xr:uid="{00000000-000C-0000-FFFF-FFFF4B000000}" name="Tabell7577" displayName="Tabell7577" ref="A10:R12" totalsRowShown="0" headerRowDxfId="364" dataDxfId="362" headerRowBorderDxfId="363" tableBorderDxfId="361" headerRowCellStyle="Tabell: rad- och kolumnrubrik">
  <autoFilter ref="A10:R12" xr:uid="{00000000-0009-0000-0100-00004C000000}"/>
  <tableColumns count="18">
    <tableColumn id="1" xr3:uid="{00000000-0010-0000-4B00-000001000000}" name="Vårdgivarkategori" dataDxfId="360"/>
    <tableColumn id="2" xr3:uid="{00000000-0010-0000-4B00-000002000000}" name="Minst en fyllning, _x000a_Antal personer" dataDxfId="359"/>
    <tableColumn id="3" xr3:uid="{00000000-0010-0000-4B00-000003000000}" name="Minst en fyllning, _x000a_Andel (%) bland samtliga besökare" dataDxfId="358"/>
    <tableColumn id="4" xr3:uid="{00000000-0010-0000-4B00-000004000000}" name="Minst en fyllning p.g.a. primärkaries, _x000a_Antal personer" dataDxfId="357"/>
    <tableColumn id="5" xr3:uid="{00000000-0010-0000-4B00-000005000000}" name="Minst en fyllning p.g.a. primärkaries, _x000a_Andel (%) bland samtliga besökare" dataDxfId="356"/>
    <tableColumn id="6" xr3:uid="{00000000-0010-0000-4B00-000006000000}" name="Minst en fyllning p.g.a. primärkaries,_x000a_Andel (%) bland samtliga som gjort en fyllning" dataDxfId="355"/>
    <tableColumn id="7" xr3:uid="{00000000-0010-0000-4B00-000007000000}" name="Minst en fyllning p.g.a. sekundärkaries,_x000a_Antal personer" dataDxfId="354"/>
    <tableColumn id="8" xr3:uid="{00000000-0010-0000-4B00-000008000000}" name="Minst en fyllning p.g.a. sekundärkaries,_x000a_Andel (%) bland samtliga besökare" dataDxfId="353"/>
    <tableColumn id="9" xr3:uid="{00000000-0010-0000-4B00-000009000000}" name="Minst en fyllning p.g.a. sekundärkaries,_x000a_Andel (%) bland samtliga som gjort en fyllning" dataDxfId="352"/>
    <tableColumn id="10" xr3:uid="{00000000-0010-0000-4B00-00000A000000}" name="Minst en fyllning p.g.a. fraktur eller förlust av tandsubstans, _x000a_Antal personer" dataDxfId="351"/>
    <tableColumn id="11" xr3:uid="{00000000-0010-0000-4B00-00000B000000}" name="Minst en fyllning p.g.a. fraktur eller förlust av tandsubstans, _x000a_Andel (%) bland samtliga besökare" dataDxfId="350"/>
    <tableColumn id="12" xr3:uid="{00000000-0010-0000-4B00-00000C000000}" name="Minst en fyllning p.g.a. fraktur eller förlust av tandsubstans, _x000a_Andel (%) bland samtliga som gjort en fyllning" dataDxfId="349"/>
    <tableColumn id="13" xr3:uid="{00000000-0010-0000-4B00-00000D000000}" name="Minst en fyllning p.g.a. fraktur eller förlust av fyllningsmaterial, _x000a_Antal personer" dataDxfId="348"/>
    <tableColumn id="14" xr3:uid="{00000000-0010-0000-4B00-00000E000000}" name="Minst en fyllning p.g.a. fraktur eller förlust av fyllningsmaterial, _x000a_Andel (%) bland samtliga besökare" dataDxfId="347"/>
    <tableColumn id="15" xr3:uid="{00000000-0010-0000-4B00-00000F000000}" name="Minst en fyllning p.g.a. fraktur eller förlust av fyllningsmaterial, _x000a_Andel (%) bland samtliga som gjort en fyllning" dataDxfId="346"/>
    <tableColumn id="16" xr3:uid="{00000000-0010-0000-4B00-000010000000}" name="Minst en fyllning p.g.a. annan orsak, _x000a_Antal personer" dataDxfId="345"/>
    <tableColumn id="17" xr3:uid="{00000000-0010-0000-4B00-000011000000}" name="Minst en fyllning p.g.a. annan orsak, _x000a_Andel (%) bland samtliga besökare" dataDxfId="344"/>
    <tableColumn id="18" xr3:uid="{00000000-0010-0000-4B00-000012000000}" name="Minst en fyllning p.g.a. annan orsak, _x000a_Andel (%) bland samtliga som gjort en fyllning" dataDxfId="343"/>
  </tableColumns>
  <tableStyleInfo name="1. SoS Tabell blå" showFirstColumn="0" showLastColumn="0" showRowStripes="1" showColumnStripes="0"/>
</table>
</file>

<file path=xl/tables/table7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7" xr:uid="{00000000-000C-0000-FFFF-FFFF4C000000}" name="Tabell757778" displayName="Tabell757778" ref="A16:R18" totalsRowShown="0" headerRowDxfId="342" dataDxfId="340" headerRowBorderDxfId="341" tableBorderDxfId="339" headerRowCellStyle="Tabell: rad- och kolumnrubrik">
  <autoFilter ref="A16:R18" xr:uid="{00000000-0009-0000-0100-00004D000000}"/>
  <tableColumns count="18">
    <tableColumn id="1" xr3:uid="{00000000-0010-0000-4C00-000001000000}" name="Vårdgivarkategori" dataDxfId="338"/>
    <tableColumn id="2" xr3:uid="{00000000-0010-0000-4C00-000002000000}" name="Minst en fyllning, _x000a_Antal personer" dataDxfId="337"/>
    <tableColumn id="3" xr3:uid="{00000000-0010-0000-4C00-000003000000}" name="Minst en fyllning, _x000a_Andel (%) bland samtliga besökare" dataDxfId="336"/>
    <tableColumn id="4" xr3:uid="{00000000-0010-0000-4C00-000004000000}" name="Minst en fyllning p.g.a. primärkaries, _x000a_Antal personer" dataDxfId="335"/>
    <tableColumn id="5" xr3:uid="{00000000-0010-0000-4C00-000005000000}" name="Minst en fyllning p.g.a. primärkaries, _x000a_Andel (%) bland samtliga besökare" dataDxfId="334"/>
    <tableColumn id="6" xr3:uid="{00000000-0010-0000-4C00-000006000000}" name="Minst en fyllning p.g.a. primärkaries,_x000a_Andel (%) bland samtliga som gjort en fyllning" dataDxfId="333"/>
    <tableColumn id="7" xr3:uid="{00000000-0010-0000-4C00-000007000000}" name="Minst en fyllning p.g.a. sekundärkaries,_x000a_Antal personer" dataDxfId="332"/>
    <tableColumn id="8" xr3:uid="{00000000-0010-0000-4C00-000008000000}" name="Minst en fyllning p.g.a. sekundärkaries,_x000a_Andel (%) bland samtliga besökare" dataDxfId="331"/>
    <tableColumn id="9" xr3:uid="{00000000-0010-0000-4C00-000009000000}" name="Minst en fyllning p.g.a. sekundärkaries,_x000a_Andel (%) bland samtliga som gjort en fyllning" dataDxfId="330"/>
    <tableColumn id="10" xr3:uid="{00000000-0010-0000-4C00-00000A000000}" name="Minst en fyllning p.g.a. fraktur eller förlust av tandsubstans, _x000a_Antal personer" dataDxfId="329"/>
    <tableColumn id="11" xr3:uid="{00000000-0010-0000-4C00-00000B000000}" name="Minst en fyllning p.g.a. fraktur eller förlust av tandsubstans, _x000a_Andel (%) bland samtliga besökare" dataDxfId="328"/>
    <tableColumn id="12" xr3:uid="{00000000-0010-0000-4C00-00000C000000}" name="Minst en fyllning p.g.a. fraktur eller förlust av tandsubstans, _x000a_Andel (%) bland samtliga som gjort en fyllning" dataDxfId="327"/>
    <tableColumn id="13" xr3:uid="{00000000-0010-0000-4C00-00000D000000}" name="Minst en fyllning p.g.a. fraktur eller förlust av fyllningsmaterial, _x000a_Antal personer" dataDxfId="326"/>
    <tableColumn id="14" xr3:uid="{00000000-0010-0000-4C00-00000E000000}" name="Minst en fyllning p.g.a. fraktur eller förlust av fyllningsmaterial, _x000a_Andel (%) bland samtliga besökare" dataDxfId="325"/>
    <tableColumn id="15" xr3:uid="{00000000-0010-0000-4C00-00000F000000}" name="Minst en fyllning p.g.a. fraktur eller förlust av fyllningsmaterial, _x000a_Andel (%) bland samtliga som gjort en fyllning" dataDxfId="324"/>
    <tableColumn id="16" xr3:uid="{00000000-0010-0000-4C00-000010000000}" name="Minst en fyllning p.g.a. annan orsak, _x000a_Antal personer" dataDxfId="323"/>
    <tableColumn id="17" xr3:uid="{00000000-0010-0000-4C00-000011000000}" name="Minst en fyllning p.g.a. annan orsak, _x000a_Andel (%) bland samtliga besökare" dataDxfId="322"/>
    <tableColumn id="18" xr3:uid="{00000000-0010-0000-4C00-000012000000}" name="Minst en fyllning p.g.a. annan orsak, _x000a_Andel (%) bland samtliga som gjort en fyllning" dataDxfId="321"/>
  </tableColumns>
  <tableStyleInfo name="1. SoS Tabell blå" showFirstColumn="0" showLastColumn="0" showRowStripes="1" showColumnStripes="0"/>
</table>
</file>

<file path=xl/tables/table7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8" xr:uid="{00000000-000C-0000-FFFF-FFFF4D000000}" name="Tabell7579" displayName="Tabell7579" ref="A4:R8" totalsRowShown="0" headerRowDxfId="320" dataDxfId="318" headerRowBorderDxfId="319" tableBorderDxfId="317" headerRowCellStyle="Tabell: rad- och kolumnrubrik">
  <autoFilter ref="A4:R8" xr:uid="{00000000-0009-0000-0100-00004E000000}"/>
  <tableColumns count="18">
    <tableColumn id="1" xr3:uid="{00000000-0010-0000-4D00-000001000000}" name="Utbildningsnivå" dataDxfId="316"/>
    <tableColumn id="2" xr3:uid="{00000000-0010-0000-4D00-000002000000}" name="Minst en fyllning, _x000a_Antal personer" dataDxfId="315"/>
    <tableColumn id="3" xr3:uid="{00000000-0010-0000-4D00-000003000000}" name="Minst en fyllning, _x000a_Andel (%) bland befolkningen" dataDxfId="314"/>
    <tableColumn id="4" xr3:uid="{00000000-0010-0000-4D00-000004000000}" name="Minst en fyllning, _x000a_Andel (%) bland samtliga besökare" dataDxfId="313"/>
    <tableColumn id="5" xr3:uid="{00000000-0010-0000-4D00-000005000000}" name="Minst en fyllning p.g.a. primärkaries, _x000a_Antal personer" dataDxfId="312"/>
    <tableColumn id="6" xr3:uid="{00000000-0010-0000-4D00-000006000000}" name="Minst en fyllning p.g.a. primärkaries, _x000a_Andel (%) bland samtliga besökare" dataDxfId="311"/>
    <tableColumn id="7" xr3:uid="{00000000-0010-0000-4D00-000007000000}" name="Minst en fyllning p.g.a. primärkaries,_x000a_Andel (%) bland samtliga som gjort en fyllning" dataDxfId="310"/>
    <tableColumn id="8" xr3:uid="{00000000-0010-0000-4D00-000008000000}" name="Minst en fyllning p.g.a. sekundärkaries,_x000a_Antal personer" dataDxfId="309"/>
    <tableColumn id="9" xr3:uid="{00000000-0010-0000-4D00-000009000000}" name="Minst en fyllning p.g.a. sekundärkaries,_x000a_Andel (%) bland samtliga besökare" dataDxfId="308"/>
    <tableColumn id="10" xr3:uid="{00000000-0010-0000-4D00-00000A000000}" name="Minst en fyllning p.g.a. sekundärkaries,_x000a_Andel (%) bland samtliga som gjort en fyllning" dataDxfId="307"/>
    <tableColumn id="11" xr3:uid="{00000000-0010-0000-4D00-00000B000000}" name="Minst en fyllning p.g.a. fraktur eller förlust av tandsubstans, _x000a_Antal personer" dataDxfId="306"/>
    <tableColumn id="12" xr3:uid="{00000000-0010-0000-4D00-00000C000000}" name="Minst en fyllning p.g.a. fraktur eller förlust av tandsubstans, _x000a_Andel (%) bland samtliga besökare" dataDxfId="305"/>
    <tableColumn id="13" xr3:uid="{00000000-0010-0000-4D00-00000D000000}" name="Minst en fyllning p.g.a. fraktur eller förlust av tandsubstans, _x000a_Andel (%) bland samtliga som gjort en fyllning" dataDxfId="304"/>
    <tableColumn id="14" xr3:uid="{00000000-0010-0000-4D00-00000E000000}" name="Minst en fyllning p.g.a. fraktur eller förlust av fyllningsmaterial, _x000a_Antal personer" dataDxfId="303"/>
    <tableColumn id="15" xr3:uid="{00000000-0010-0000-4D00-00000F000000}" name="Minst en fyllning p.g.a. fraktur eller förlust av fyllningsmaterial, _x000a_Andel (%) bland samtliga besökare" dataDxfId="302"/>
    <tableColumn id="16" xr3:uid="{00000000-0010-0000-4D00-000010000000}" name="Minst en fyllning p.g.a. fraktur eller förlust av fyllningsmaterial, _x000a_Andel (%) bland samtliga som gjort en fyllning" dataDxfId="301"/>
    <tableColumn id="17" xr3:uid="{00000000-0010-0000-4D00-000011000000}" name="Minst en fyllning p.g.a. annan orsak, _x000a_Antal personer" dataDxfId="300"/>
    <tableColumn id="18" xr3:uid="{00000000-0010-0000-4D00-000012000000}" name="Minst en fyllning p.g.a. annan orsak, _x000a_Andel (%) bland samtliga besökare" dataDxfId="299"/>
  </tableColumns>
  <tableStyleInfo name="1. SoS Tabell blå" showFirstColumn="0" showLastColumn="0" showRowStripes="1" showColumnStripes="0"/>
</table>
</file>

<file path=xl/tables/table7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9" xr:uid="{00000000-000C-0000-FFFF-FFFF4E000000}" name="Tabell79" displayName="Tabell79" ref="S4:S8" totalsRowShown="0" headerRowDxfId="298" dataDxfId="297" tableBorderDxfId="296" headerRowCellStyle="Tabell: rad- och kolumnrubrik">
  <autoFilter ref="S4:S8" xr:uid="{00000000-0009-0000-0100-00004F000000}"/>
  <tableColumns count="1">
    <tableColumn id="1" xr3:uid="{00000000-0010-0000-4E00-000001000000}" name="Minst en fyllning p.g.a. annan orsak, _x000a_Andel (%) bland samtliga som gjort en fyllning" dataDxfId="295"/>
  </tableColumns>
  <tableStyleInfo name="1. SoS Tabell blå"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7000000}" name="Tabell13" displayName="Tabell13" ref="A42:AE57" totalsRowShown="0" dataDxfId="1722" headerRowCellStyle="Tabell: rad- och kolumnrubrik">
  <autoFilter ref="A42:AE57" xr:uid="{00000000-0009-0000-0100-00000D000000}"/>
  <tableColumns count="31">
    <tableColumn id="1" xr3:uid="{00000000-0010-0000-0700-000001000000}" name="Ålder " dataDxfId="1721"/>
    <tableColumn id="2" xr3:uid="{00000000-0010-0000-0700-000002000000}" name="2016 Senaste året" dataDxfId="1720"/>
    <tableColumn id="3" xr3:uid="{00000000-0010-0000-0700-000003000000}" name="2016 Senaste två åren" dataDxfId="1719"/>
    <tableColumn id="4" xr3:uid="{00000000-0010-0000-0700-000004000000}" name="2016 Senaste tre åren" dataDxfId="1718"/>
    <tableColumn id="5" xr3:uid="{00000000-0010-0000-0700-000005000000}" name="2017 Senaste året" dataDxfId="1717"/>
    <tableColumn id="6" xr3:uid="{00000000-0010-0000-0700-000006000000}" name="2017 Senaste två åren" dataDxfId="1716"/>
    <tableColumn id="7" xr3:uid="{00000000-0010-0000-0700-000007000000}" name="2017 Senaste tre åren" dataDxfId="1715"/>
    <tableColumn id="8" xr3:uid="{00000000-0010-0000-0700-000008000000}" name="2018 Senaste året" dataDxfId="1714"/>
    <tableColumn id="9" xr3:uid="{00000000-0010-0000-0700-000009000000}" name="2018 Senaste två åren" dataDxfId="1713"/>
    <tableColumn id="10" xr3:uid="{00000000-0010-0000-0700-00000A000000}" name="2018 Senaste tre åren" dataDxfId="1712"/>
    <tableColumn id="11" xr3:uid="{00000000-0010-0000-0700-00000B000000}" name="2019 Senaste året" dataDxfId="1711"/>
    <tableColumn id="12" xr3:uid="{00000000-0010-0000-0700-00000C000000}" name="2019 Senaste två åren" dataDxfId="1710"/>
    <tableColumn id="13" xr3:uid="{00000000-0010-0000-0700-00000D000000}" name="2019 Senaste tre åren" dataDxfId="1709"/>
    <tableColumn id="14" xr3:uid="{00000000-0010-0000-0700-00000E000000}" name="2020 Senaste året" dataDxfId="1708"/>
    <tableColumn id="15" xr3:uid="{00000000-0010-0000-0700-00000F000000}" name="2020 Senaste två åren" dataDxfId="1707"/>
    <tableColumn id="16" xr3:uid="{00000000-0010-0000-0700-000010000000}" name="2020 Senaste tre åren" dataDxfId="1706"/>
    <tableColumn id="17" xr3:uid="{00000000-0010-0000-0700-000011000000}" name="2021 Senaste året" dataDxfId="1705"/>
    <tableColumn id="18" xr3:uid="{00000000-0010-0000-0700-000012000000}" name="2021 Senaste två åren" dataDxfId="1704"/>
    <tableColumn id="19" xr3:uid="{00000000-0010-0000-0700-000013000000}" name="2021 Senaste tre åren" dataDxfId="1703"/>
    <tableColumn id="20" xr3:uid="{00000000-0010-0000-0700-000014000000}" name="2022 Senaste året" dataDxfId="1702"/>
    <tableColumn id="21" xr3:uid="{00000000-0010-0000-0700-000015000000}" name="2022 Senaste två åren" dataDxfId="1701"/>
    <tableColumn id="22" xr3:uid="{00000000-0010-0000-0700-000016000000}" name="2022 Senaste tre åren" dataDxfId="1700"/>
    <tableColumn id="23" xr3:uid="{00000000-0010-0000-0700-000017000000}" name="2023 Senaste året" dataDxfId="1699"/>
    <tableColumn id="24" xr3:uid="{00000000-0010-0000-0700-000018000000}" name="2023 Senaste två åren" dataDxfId="1698"/>
    <tableColumn id="25" xr3:uid="{00000000-0010-0000-0700-000019000000}" name="2023 Senaste tre åren" dataDxfId="1697"/>
    <tableColumn id="26" xr3:uid="{00000000-0010-0000-0700-00001A000000}" name="2024 Senaste året" dataDxfId="1696"/>
    <tableColumn id="27" xr3:uid="{00000000-0010-0000-0700-00001B000000}" name="2024 Senaste två åren" dataDxfId="1695"/>
    <tableColumn id="28" xr3:uid="{00000000-0010-0000-0700-00001C000000}" name="2024 Senaste tre åren" dataDxfId="1694"/>
    <tableColumn id="29" xr3:uid="{00000000-0010-0000-0700-00001D000000}" name="2025 Senaste året" dataDxfId="1693"/>
    <tableColumn id="30" xr3:uid="{00000000-0010-0000-0700-00001E000000}" name="2025 Senaste två åren" dataDxfId="1692"/>
    <tableColumn id="31" xr3:uid="{00000000-0010-0000-0700-00001F000000}" name="2025 Senaste tre åren" dataDxfId="1691"/>
  </tableColumns>
  <tableStyleInfo name="1. SoS Tabell blå" showFirstColumn="0" showLastColumn="0" showRowStripes="1" showColumnStripes="0"/>
</table>
</file>

<file path=xl/tables/table8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0" xr:uid="{00000000-000C-0000-FFFF-FFFF4F000000}" name="Tabell757981" displayName="Tabell757981" ref="A12:R16" totalsRowShown="0" headerRowDxfId="294" dataDxfId="292" headerRowBorderDxfId="293" tableBorderDxfId="291" headerRowCellStyle="Tabell: rad- och kolumnrubrik">
  <autoFilter ref="A12:R16" xr:uid="{00000000-0009-0000-0100-000050000000}"/>
  <tableColumns count="18">
    <tableColumn id="1" xr3:uid="{00000000-0010-0000-4F00-000001000000}" name="Utbildningsnivå" dataDxfId="290"/>
    <tableColumn id="2" xr3:uid="{00000000-0010-0000-4F00-000002000000}" name="Minst en fyllning, _x000a_Antal personer" dataDxfId="289"/>
    <tableColumn id="3" xr3:uid="{00000000-0010-0000-4F00-000003000000}" name="Minst en fyllning, _x000a_Andel (%) bland befolkningen" dataDxfId="288"/>
    <tableColumn id="4" xr3:uid="{00000000-0010-0000-4F00-000004000000}" name="Minst en fyllning, _x000a_Andel (%) bland samtliga besökare" dataDxfId="287"/>
    <tableColumn id="5" xr3:uid="{00000000-0010-0000-4F00-000005000000}" name="Minst en fyllning p.g.a. primärkaries, _x000a_Antal personer" dataDxfId="286"/>
    <tableColumn id="6" xr3:uid="{00000000-0010-0000-4F00-000006000000}" name="Minst en fyllning p.g.a. primärkaries, _x000a_Andel (%) bland samtliga besökare" dataDxfId="285"/>
    <tableColumn id="7" xr3:uid="{00000000-0010-0000-4F00-000007000000}" name="Minst en fyllning p.g.a. primärkaries,_x000a_Andel (%) bland samtliga som gjort en fyllning" dataDxfId="284"/>
    <tableColumn id="8" xr3:uid="{00000000-0010-0000-4F00-000008000000}" name="Minst en fyllning p.g.a. sekundärkaries,_x000a_Antal personer" dataDxfId="283"/>
    <tableColumn id="9" xr3:uid="{00000000-0010-0000-4F00-000009000000}" name="Minst en fyllning p.g.a. sekundärkaries,_x000a_Andel (%) bland samtliga besökare" dataDxfId="282"/>
    <tableColumn id="10" xr3:uid="{00000000-0010-0000-4F00-00000A000000}" name="Minst en fyllning p.g.a. sekundärkaries,_x000a_Andel (%) bland samtliga som gjort en fyllning" dataDxfId="281"/>
    <tableColumn id="11" xr3:uid="{00000000-0010-0000-4F00-00000B000000}" name="Minst en fyllning p.g.a. fraktur eller förlust av tandsubstans, _x000a_Antal personer" dataDxfId="280"/>
    <tableColumn id="12" xr3:uid="{00000000-0010-0000-4F00-00000C000000}" name="Minst en fyllning p.g.a. fraktur eller förlust av tandsubstans, _x000a_Andel (%) bland samtliga besökare" dataDxfId="279"/>
    <tableColumn id="13" xr3:uid="{00000000-0010-0000-4F00-00000D000000}" name="Minst en fyllning p.g.a. fraktur eller förlust av tandsubstans, _x000a_Andel (%) bland samtliga som gjort en fyllning" dataDxfId="278"/>
    <tableColumn id="14" xr3:uid="{00000000-0010-0000-4F00-00000E000000}" name="Minst en fyllning p.g.a. fraktur eller förlust av fyllningsmaterial, _x000a_Antal personer" dataDxfId="277"/>
    <tableColumn id="15" xr3:uid="{00000000-0010-0000-4F00-00000F000000}" name="Minst en fyllning p.g.a. fraktur eller förlust av fyllningsmaterial, _x000a_Andel (%) bland samtliga besökare" dataDxfId="276"/>
    <tableColumn id="16" xr3:uid="{00000000-0010-0000-4F00-000010000000}" name="Minst en fyllning p.g.a. fraktur eller förlust av fyllningsmaterial, _x000a_Andel (%) bland samtliga som gjort en fyllning" dataDxfId="275"/>
    <tableColumn id="17" xr3:uid="{00000000-0010-0000-4F00-000011000000}" name="Minst en fyllning p.g.a. annan orsak, _x000a_Antal personer" dataDxfId="274"/>
    <tableColumn id="18" xr3:uid="{00000000-0010-0000-4F00-000012000000}" name="Minst en fyllning p.g.a. annan orsak, _x000a_Andel (%) bland samtliga besökare" dataDxfId="273"/>
  </tableColumns>
  <tableStyleInfo name="1. SoS Tabell blå" showFirstColumn="0" showLastColumn="0" showRowStripes="1" showColumnStripes="0"/>
</table>
</file>

<file path=xl/tables/table8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1" xr:uid="{00000000-000C-0000-FFFF-FFFF50000000}" name="Tabell7982" displayName="Tabell7982" ref="S12:S16" totalsRowShown="0" headerRowDxfId="272" dataDxfId="271" tableBorderDxfId="270" headerRowCellStyle="Tabell: rad- och kolumnrubrik">
  <autoFilter ref="S12:S16" xr:uid="{00000000-0009-0000-0100-000051000000}"/>
  <tableColumns count="1">
    <tableColumn id="1" xr3:uid="{00000000-0010-0000-5000-000001000000}" name="Minst en fyllning p.g.a. annan orsak, _x000a_Andel (%) bland samtliga som gjort en fyllning" dataDxfId="269"/>
  </tableColumns>
  <tableStyleInfo name="1. SoS Tabell blå" showFirstColumn="0" showLastColumn="0" showRowStripes="1" showColumnStripes="0"/>
</table>
</file>

<file path=xl/tables/table8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2" xr:uid="{00000000-000C-0000-FFFF-FFFF51000000}" name="Tabell75798183" displayName="Tabell75798183" ref="A20:R24" totalsRowShown="0" headerRowDxfId="268" dataDxfId="266" headerRowBorderDxfId="267" tableBorderDxfId="265" headerRowCellStyle="Tabell: rad- och kolumnrubrik">
  <autoFilter ref="A20:R24" xr:uid="{00000000-0009-0000-0100-000052000000}"/>
  <tableColumns count="18">
    <tableColumn id="1" xr3:uid="{00000000-0010-0000-5100-000001000000}" name="Utbildningsnivå" dataDxfId="264"/>
    <tableColumn id="2" xr3:uid="{00000000-0010-0000-5100-000002000000}" name="Minst en fyllning, _x000a_Antal personer" dataDxfId="263"/>
    <tableColumn id="3" xr3:uid="{00000000-0010-0000-5100-000003000000}" name="Minst en fyllning, _x000a_Andel (%) bland befolkningen" dataDxfId="262"/>
    <tableColumn id="4" xr3:uid="{00000000-0010-0000-5100-000004000000}" name="Minst en fyllning, _x000a_Andel (%) bland samtliga besökare" dataDxfId="261"/>
    <tableColumn id="5" xr3:uid="{00000000-0010-0000-5100-000005000000}" name="Minst en fyllning p.g.a. primärkaries, _x000a_Antal personer" dataDxfId="260"/>
    <tableColumn id="6" xr3:uid="{00000000-0010-0000-5100-000006000000}" name="Minst en fyllning p.g.a. primärkaries, _x000a_Andel (%) bland samtliga besökare" dataDxfId="259"/>
    <tableColumn id="7" xr3:uid="{00000000-0010-0000-5100-000007000000}" name="Minst en fyllning p.g.a. primärkaries,_x000a_Andel (%) bland samtliga som gjort en fyllning" dataDxfId="258"/>
    <tableColumn id="8" xr3:uid="{00000000-0010-0000-5100-000008000000}" name="Minst en fyllning p.g.a. sekundärkaries,_x000a_Antal personer" dataDxfId="257"/>
    <tableColumn id="9" xr3:uid="{00000000-0010-0000-5100-000009000000}" name="Minst en fyllning p.g.a. sekundärkaries,_x000a_Andel (%) bland samtliga besökare" dataDxfId="256"/>
    <tableColumn id="10" xr3:uid="{00000000-0010-0000-5100-00000A000000}" name="Minst en fyllning p.g.a. sekundärkaries,_x000a_Andel (%) bland samtliga som gjort en fyllning" dataDxfId="255"/>
    <tableColumn id="11" xr3:uid="{00000000-0010-0000-5100-00000B000000}" name="Minst en fyllning p.g.a. fraktur eller förlust av tandsubstans, _x000a_Antal personer" dataDxfId="254"/>
    <tableColumn id="12" xr3:uid="{00000000-0010-0000-5100-00000C000000}" name="Minst en fyllning p.g.a. fraktur eller förlust av tandsubstans, _x000a_Andel (%) bland samtliga besökare" dataDxfId="253"/>
    <tableColumn id="13" xr3:uid="{00000000-0010-0000-5100-00000D000000}" name="Minst en fyllning p.g.a. fraktur eller förlust av tandsubstans, _x000a_Andel (%) bland samtliga som gjort en fyllning" dataDxfId="252"/>
    <tableColumn id="14" xr3:uid="{00000000-0010-0000-5100-00000E000000}" name="Minst en fyllning p.g.a. fraktur eller förlust av fyllningsmaterial, _x000a_Antal personer" dataDxfId="251"/>
    <tableColumn id="15" xr3:uid="{00000000-0010-0000-5100-00000F000000}" name="Minst en fyllning p.g.a. fraktur eller förlust av fyllningsmaterial, _x000a_Andel (%) bland samtliga besökare" dataDxfId="250"/>
    <tableColumn id="16" xr3:uid="{00000000-0010-0000-5100-000010000000}" name="Minst en fyllning p.g.a. fraktur eller förlust av fyllningsmaterial, _x000a_Andel (%) bland samtliga som gjort en fyllning" dataDxfId="249"/>
    <tableColumn id="17" xr3:uid="{00000000-0010-0000-5100-000011000000}" name="Minst en fyllning p.g.a. annan orsak, _x000a_Antal personer" dataDxfId="248"/>
    <tableColumn id="18" xr3:uid="{00000000-0010-0000-5100-000012000000}" name="Minst en fyllning p.g.a. annan orsak, _x000a_Andel (%) bland samtliga besökare" dataDxfId="247"/>
  </tableColumns>
  <tableStyleInfo name="1. SoS Tabell blå" showFirstColumn="0" showLastColumn="0" showRowStripes="1" showColumnStripes="0"/>
</table>
</file>

<file path=xl/tables/table8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3" xr:uid="{00000000-000C-0000-FFFF-FFFF52000000}" name="Tabell798284" displayName="Tabell798284" ref="S20:S24" totalsRowShown="0" headerRowDxfId="246" dataDxfId="245" tableBorderDxfId="244" headerRowCellStyle="Tabell: rad- och kolumnrubrik">
  <autoFilter ref="S20:S24" xr:uid="{00000000-0009-0000-0100-000053000000}"/>
  <tableColumns count="1">
    <tableColumn id="1" xr3:uid="{00000000-0010-0000-5200-000001000000}" name="Minst en fyllning p.g.a. annan orsak, _x000a_Andel (%) bland samtliga som gjort en fyllning" dataDxfId="243"/>
  </tableColumns>
  <tableStyleInfo name="1. SoS Tabell blå" showFirstColumn="0" showLastColumn="0" showRowStripes="1" showColumnStripes="0"/>
</table>
</file>

<file path=xl/tables/table8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0" xr:uid="{00000000-000C-0000-FFFF-FFFF53000000}" name="Tabell100" displayName="Tabell100" ref="A4:AE18" totalsRowShown="0" headerRowDxfId="242" dataDxfId="241">
  <autoFilter ref="A4:AE18" xr:uid="{00000000-0009-0000-0100-000064000000}"/>
  <tableColumns count="31">
    <tableColumn id="1" xr3:uid="{00000000-0010-0000-5300-000001000000}" name="Skäl till bidrag" dataDxfId="240"/>
    <tableColumn id="8" xr3:uid="{00000000-0010-0000-5300-000008000000}" name="Män, 2016" dataDxfId="239"/>
    <tableColumn id="9" xr3:uid="{00000000-0010-0000-5300-000009000000}" name="Kvinnor, _x000a_2016" dataDxfId="238"/>
    <tableColumn id="10" xr3:uid="{00000000-0010-0000-5300-00000A000000}" name="Totalt, _x000a_2016" dataDxfId="237"/>
    <tableColumn id="11" xr3:uid="{00000000-0010-0000-5300-00000B000000}" name="Män, _x000a_2017" dataDxfId="236"/>
    <tableColumn id="12" xr3:uid="{00000000-0010-0000-5300-00000C000000}" name="Kvinnor, _x000a_2017" dataDxfId="235"/>
    <tableColumn id="13" xr3:uid="{00000000-0010-0000-5300-00000D000000}" name="Totalt, _x000a_2017" dataDxfId="234"/>
    <tableColumn id="14" xr3:uid="{00000000-0010-0000-5300-00000E000000}" name="Män, 2018" dataDxfId="233"/>
    <tableColumn id="15" xr3:uid="{00000000-0010-0000-5300-00000F000000}" name="Kvinnor, _x000a_2018" dataDxfId="232"/>
    <tableColumn id="16" xr3:uid="{00000000-0010-0000-5300-000010000000}" name="Totalt, 2018" dataDxfId="231"/>
    <tableColumn id="17" xr3:uid="{00000000-0010-0000-5300-000011000000}" name="Män, 2019" dataDxfId="230"/>
    <tableColumn id="18" xr3:uid="{00000000-0010-0000-5300-000012000000}" name="Kvinnor, _x000a_2019" dataDxfId="229"/>
    <tableColumn id="19" xr3:uid="{00000000-0010-0000-5300-000013000000}" name="Totalt, 2019" dataDxfId="228"/>
    <tableColumn id="20" xr3:uid="{00000000-0010-0000-5300-000014000000}" name="Män, 2020" dataDxfId="227"/>
    <tableColumn id="21" xr3:uid="{00000000-0010-0000-5300-000015000000}" name="Kvinnor, _x000a_2020" dataDxfId="226"/>
    <tableColumn id="22" xr3:uid="{00000000-0010-0000-5300-000016000000}" name="Totalt, 2020" dataDxfId="225"/>
    <tableColumn id="23" xr3:uid="{00000000-0010-0000-5300-000017000000}" name="Män, 2021" dataDxfId="224"/>
    <tableColumn id="24" xr3:uid="{00000000-0010-0000-5300-000018000000}" name="Kvinnor, _x000a_2021" dataDxfId="223"/>
    <tableColumn id="25" xr3:uid="{00000000-0010-0000-5300-000019000000}" name="Totalt, 2021" dataDxfId="222"/>
    <tableColumn id="26" xr3:uid="{00000000-0010-0000-5300-00001A000000}" name="Män, 2022" dataDxfId="221"/>
    <tableColumn id="27" xr3:uid="{00000000-0010-0000-5300-00001B000000}" name="Kvinnor, _x000a_2022" dataDxfId="220"/>
    <tableColumn id="28" xr3:uid="{00000000-0010-0000-5300-00001C000000}" name="Totalt, 2022" dataDxfId="219"/>
    <tableColumn id="29" xr3:uid="{00000000-0010-0000-5300-00001D000000}" name="Män, 2023" dataDxfId="218"/>
    <tableColumn id="30" xr3:uid="{00000000-0010-0000-5300-00001E000000}" name="Kvinnor, _x000a_2023" dataDxfId="217"/>
    <tableColumn id="31" xr3:uid="{00000000-0010-0000-5300-00001F000000}" name="Totalt, 2023" dataDxfId="216"/>
    <tableColumn id="32" xr3:uid="{00000000-0010-0000-5300-000020000000}" name="Män, 2024" dataDxfId="215"/>
    <tableColumn id="33" xr3:uid="{00000000-0010-0000-5300-000021000000}" name="Kvinnor, _x000a_2024" dataDxfId="214"/>
    <tableColumn id="34" xr3:uid="{00000000-0010-0000-5300-000022000000}" name="Totalt, 2024" dataDxfId="213"/>
    <tableColumn id="35" xr3:uid="{00000000-0010-0000-5300-000023000000}" name="Män, 2025" dataDxfId="212"/>
    <tableColumn id="36" xr3:uid="{00000000-0010-0000-5300-000024000000}" name="Kvinnor, 2025" dataDxfId="211"/>
    <tableColumn id="37" xr3:uid="{00000000-0010-0000-5300-000025000000}" name="Totalt, 2025" dataDxfId="210"/>
  </tableColumns>
  <tableStyleInfo name="1. SoS Tabell blå" showFirstColumn="0" showLastColumn="0" showRowStripes="1" showColumnStripes="0"/>
</table>
</file>

<file path=xl/tables/table8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4" xr:uid="{00000000-000C-0000-FFFF-FFFF54000000}" name="Tabell84" displayName="Tabell84" ref="A4:G7" totalsRowShown="0" headerRowDxfId="209" dataDxfId="208" tableBorderDxfId="207" headerRowCellStyle="Tabell: rad- och kolumnrubrik">
  <autoFilter ref="A4:G7" xr:uid="{00000000-0009-0000-0100-000054000000}"/>
  <tableColumns count="7">
    <tableColumn id="1" xr3:uid="{00000000-0010-0000-5400-000001000000}" name="Kön" dataDxfId="206"/>
    <tableColumn id="2" xr3:uid="{00000000-0010-0000-5400-000002000000}" name="Prevalens Sjögrens syndrom*, Antal" dataDxfId="205"/>
    <tableColumn id="3" xr3:uid="{00000000-0010-0000-5400-000003000000}" name="Inte besökt tandvården mellan åren 2016 och 2025, %" dataDxfId="204"/>
    <tableColumn id="4" xr3:uid="{00000000-0010-0000-5400-000004000000}" name="Utnjyttjat STB minst 1 gång 2016–2025 (bland samtliga med sjukdomen), %" dataDxfId="203"/>
    <tableColumn id="5" xr3:uid="{00000000-0010-0000-5400-000005000000}" name="Utnjyttjat STB minst 1 gång 2016–2025 (bland besökare), %" dataDxfId="202"/>
    <tableColumn id="6" xr3:uid="{00000000-0010-0000-5400-000006000000}" name="Antal besök med förebyggande åtgärder 2016–2025, bland personer som utnyttjat STB**, Genomsnitt per person" dataDxfId="201"/>
    <tableColumn id="7" xr3:uid="{00000000-0010-0000-5400-000007000000}" name="Antal besök med förebyggande åtgärder 2016–2025, bland personer som inte utnyttjat STB, Genomsnitt per person" dataDxfId="200"/>
  </tableColumns>
  <tableStyleInfo name="1. SoS Tabell blå" showFirstColumn="0" showLastColumn="0" showRowStripes="1" showColumnStripes="0"/>
</table>
</file>

<file path=xl/tables/table8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5" xr:uid="{00000000-000C-0000-FFFF-FFFF55000000}" name="Tabell85" displayName="Tabell85" ref="A13:G16" totalsRowShown="0" headerRowDxfId="199" dataDxfId="198" tableBorderDxfId="197" headerRowCellStyle="Tabell: rad- och kolumnrubrik">
  <autoFilter ref="A13:G16" xr:uid="{00000000-0009-0000-0100-000055000000}"/>
  <tableColumns count="7">
    <tableColumn id="1" xr3:uid="{00000000-0010-0000-5500-000001000000}" name="Kön" dataDxfId="196"/>
    <tableColumn id="2" xr3:uid="{00000000-0010-0000-5500-000002000000}" name="Prevalens Crohns sjukdom*, Antal" dataDxfId="195"/>
    <tableColumn id="3" xr3:uid="{00000000-0010-0000-5500-000003000000}" name="Inte besökt tandvården mellan åren 2016 och 2025, %" dataDxfId="194"/>
    <tableColumn id="4" xr3:uid="{00000000-0010-0000-5500-000004000000}" name="Utnjyttjat STB minst 1 gång 2016–2025 (bland samtliga med sjukdomen), %" dataDxfId="193"/>
    <tableColumn id="5" xr3:uid="{00000000-0010-0000-5500-000005000000}" name="Utnjyttjat STB minst 1 gång 2016–2025 (bland besökare), %" dataDxfId="192"/>
    <tableColumn id="6" xr3:uid="{00000000-0010-0000-5500-000006000000}" name="Antal besök med förebyggande åtgärder 2016–2025, bland personer som utnyttjat STB**, Genomsnitt per person" dataDxfId="191"/>
    <tableColumn id="7" xr3:uid="{00000000-0010-0000-5500-000007000000}" name="Antal besök med förebyggande åtgärder 2016–2025, bland personer som inte utnyttjat STB, Genomsnitt per person" dataDxfId="190"/>
  </tableColumns>
  <tableStyleInfo name="1. SoS Tabell blå" showFirstColumn="0" showLastColumn="0" showRowStripes="1" showColumnStripes="0"/>
</table>
</file>

<file path=xl/tables/table8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6" xr:uid="{00000000-000C-0000-FFFF-FFFF56000000}" name="Tabell8587" displayName="Tabell8587" ref="A22:G25" totalsRowShown="0" headerRowDxfId="189" dataDxfId="188" tableBorderDxfId="187" headerRowCellStyle="Tabell: rad- och kolumnrubrik">
  <autoFilter ref="A22:G25" xr:uid="{00000000-0009-0000-0100-000056000000}"/>
  <tableColumns count="7">
    <tableColumn id="1" xr3:uid="{00000000-0010-0000-5600-000001000000}" name="Kön" dataDxfId="186"/>
    <tableColumn id="2" xr3:uid="{00000000-0010-0000-5600-000002000000}" name="Prevalens cystisk fibros*, Antal" dataDxfId="185"/>
    <tableColumn id="3" xr3:uid="{00000000-0010-0000-5600-000003000000}" name="Inte besökt tandvården mellan åren 2016 och 2025, %" dataDxfId="184"/>
    <tableColumn id="4" xr3:uid="{00000000-0010-0000-5600-000004000000}" name="Utnjyttjat STB minst 1 gång 2016–2025 (bland samtliga med sjukdomen), %" dataDxfId="183"/>
    <tableColumn id="5" xr3:uid="{00000000-0010-0000-5600-000005000000}" name="Utnjyttjat STB minst 1 gång 2016–2025 (bland besökare), %" dataDxfId="182"/>
    <tableColumn id="6" xr3:uid="{00000000-0010-0000-5600-000006000000}" name="Antal besök med förebyggande åtgärder 2016–2025, bland personer som utnyttjat STB**, Genomsnitt per person" dataDxfId="181"/>
    <tableColumn id="7" xr3:uid="{00000000-0010-0000-5600-000007000000}" name="Antal besök med förebyggande åtgärder 2016–2025, bland personer som inte utnyttjat STB, Genomsnitt per person" dataDxfId="180"/>
  </tableColumns>
  <tableStyleInfo name="1. SoS Tabell blå" showFirstColumn="0" showLastColumn="0" showRowStripes="1" showColumnStripes="0"/>
</table>
</file>

<file path=xl/tables/table8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7" xr:uid="{00000000-000C-0000-FFFF-FFFF57000000}" name="Tabell858788" displayName="Tabell858788" ref="A31:G34" totalsRowShown="0" headerRowDxfId="179" dataDxfId="178" tableBorderDxfId="177" headerRowCellStyle="Tabell: rad- och kolumnrubrik">
  <autoFilter ref="A31:G34" xr:uid="{00000000-0009-0000-0100-000057000000}"/>
  <tableColumns count="7">
    <tableColumn id="1" xr3:uid="{00000000-0010-0000-5700-000001000000}" name="Kön" dataDxfId="176"/>
    <tableColumn id="2" xr3:uid="{00000000-0010-0000-5700-000002000000}" name="Prevalens ulcerös kolit*, Antal" dataDxfId="175"/>
    <tableColumn id="3" xr3:uid="{00000000-0010-0000-5700-000003000000}" name="Inte besökt tandvården mellan åren 2016 och 2025, %" dataDxfId="174"/>
    <tableColumn id="4" xr3:uid="{00000000-0010-0000-5700-000004000000}" name="Utnjyttjat STB minst 1 gång 2016–2025 (bland samtliga med sjukdomen), %" dataDxfId="173"/>
    <tableColumn id="5" xr3:uid="{00000000-0010-0000-5700-000005000000}" name="Utnjyttjat STB minst 1 gång 2016–2025 (bland besökare), %" dataDxfId="172"/>
    <tableColumn id="6" xr3:uid="{00000000-0010-0000-5700-000006000000}" name="Antal besök med förebyggande åtgärder 2016–2025, bland personer som utnyttjat STB**, Genomsnitt per person" dataDxfId="171"/>
    <tableColumn id="7" xr3:uid="{00000000-0010-0000-5700-000007000000}" name="Antal besök med förebyggande åtgärder 2016–2025, bland personer som inte utnyttjat STB, Genomsnitt per person" dataDxfId="170"/>
  </tableColumns>
  <tableStyleInfo name="1. SoS Tabell blå text" showFirstColumn="0" showLastColumn="0" showRowStripes="1" showColumnStripes="0"/>
</table>
</file>

<file path=xl/tables/table8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8" xr:uid="{00000000-000C-0000-FFFF-FFFF58000000}" name="Tabell88" displayName="Tabell88" ref="A4:P75" totalsRowShown="0" headerRowDxfId="169" dataDxfId="168" tableBorderDxfId="167">
  <autoFilter ref="A4:P75" xr:uid="{00000000-0009-0000-0100-000058000000}"/>
  <tableColumns count="16">
    <tableColumn id="1" xr3:uid="{00000000-0010-0000-5800-000001000000}" name="Ålder" dataDxfId="166"/>
    <tableColumn id="2" xr3:uid="{00000000-0010-0000-5800-000002000000}" name="Antal kvarvarande tänder _x000a_Median" dataDxfId="165"/>
    <tableColumn id="3" xr3:uid="{00000000-0010-0000-5800-000003000000}" name="Antal kvarvarande tänder _x000a_P10" dataDxfId="164"/>
    <tableColumn id="4" xr3:uid="{00000000-0010-0000-5800-000004000000}" name="Antal kvarvarande tänder _x000a_P25" dataDxfId="163"/>
    <tableColumn id="5" xr3:uid="{00000000-0010-0000-5800-000005000000}" name="Antal kvarvarande tänder _x000a_P75" dataDxfId="162"/>
    <tableColumn id="6" xr3:uid="{00000000-0010-0000-5800-000006000000}" name="Antal kvarvarande tänder _x000a_P90" dataDxfId="161"/>
    <tableColumn id="7" xr3:uid="{00000000-0010-0000-5800-000007000000}" name="Antal intakta tänder _x000a_Median" dataDxfId="160"/>
    <tableColumn id="8" xr3:uid="{00000000-0010-0000-5800-000008000000}" name="Antal intakta tänder _x000a_P10" dataDxfId="159"/>
    <tableColumn id="9" xr3:uid="{00000000-0010-0000-5800-000009000000}" name="Antal intakta tänder _x000a_P25" dataDxfId="158"/>
    <tableColumn id="10" xr3:uid="{00000000-0010-0000-5800-00000A000000}" name="Antal intakta tänder _x000a_P75" dataDxfId="157"/>
    <tableColumn id="11" xr3:uid="{00000000-0010-0000-5800-00000B000000}" name="Antal intakta tänder _x000a_P90" dataDxfId="156"/>
    <tableColumn id="12" xr3:uid="{00000000-0010-0000-5800-00000C000000}" name="Antal ej intakta tänder _x000a_Median" dataDxfId="155"/>
    <tableColumn id="13" xr3:uid="{00000000-0010-0000-5800-00000D000000}" name="Antal ej intakta tänder _x000a_P10" dataDxfId="154"/>
    <tableColumn id="14" xr3:uid="{00000000-0010-0000-5800-00000E000000}" name="Antal ej intakta tänder _x000a_P25" dataDxfId="153"/>
    <tableColumn id="15" xr3:uid="{00000000-0010-0000-5800-00000F000000}" name="Antal ej intakta tänder _x000a_P75" dataDxfId="152"/>
    <tableColumn id="16" xr3:uid="{00000000-0010-0000-5800-000010000000}" name="Antal ej intakta tänder _x000a_P90" dataDxfId="151"/>
  </tableColumns>
  <tableStyleInfo name="1. SoS Tabell blå"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8000000}" name="Tabell14" displayName="Tabell14" ref="A61:AE76" totalsRowShown="0" dataDxfId="1690" headerRowCellStyle="Tabell: rad- och kolumnrubrik">
  <autoFilter ref="A61:AE76" xr:uid="{00000000-0009-0000-0100-00000E000000}"/>
  <tableColumns count="31">
    <tableColumn id="1" xr3:uid="{00000000-0010-0000-0800-000001000000}" name="Ålder " dataDxfId="1689"/>
    <tableColumn id="2" xr3:uid="{00000000-0010-0000-0800-000002000000}" name="2016 Senaste året" dataDxfId="1688"/>
    <tableColumn id="3" xr3:uid="{00000000-0010-0000-0800-000003000000}" name="2016 Senaste två åren" dataDxfId="1687"/>
    <tableColumn id="4" xr3:uid="{00000000-0010-0000-0800-000004000000}" name="2016 Senaste tre åren" dataDxfId="1686"/>
    <tableColumn id="5" xr3:uid="{00000000-0010-0000-0800-000005000000}" name="2017 Senaste året2" dataDxfId="1685"/>
    <tableColumn id="6" xr3:uid="{00000000-0010-0000-0800-000006000000}" name="2017 Senaste två åren2" dataDxfId="1684"/>
    <tableColumn id="7" xr3:uid="{00000000-0010-0000-0800-000007000000}" name="2017 Senaste tre åren2" dataDxfId="1683"/>
    <tableColumn id="8" xr3:uid="{00000000-0010-0000-0800-000008000000}" name="2018 Senaste året" dataDxfId="1682"/>
    <tableColumn id="9" xr3:uid="{00000000-0010-0000-0800-000009000000}" name="2018 Senaste två åren" dataDxfId="1681"/>
    <tableColumn id="10" xr3:uid="{00000000-0010-0000-0800-00000A000000}" name="2018 Senaste tre åren" dataDxfId="1680"/>
    <tableColumn id="11" xr3:uid="{00000000-0010-0000-0800-00000B000000}" name="2019 Senaste året2" dataDxfId="1679"/>
    <tableColumn id="12" xr3:uid="{00000000-0010-0000-0800-00000C000000}" name="2019 Senaste två åren2" dataDxfId="1678"/>
    <tableColumn id="13" xr3:uid="{00000000-0010-0000-0800-00000D000000}" name="2019 Senaste tre åren2" dataDxfId="1677"/>
    <tableColumn id="14" xr3:uid="{00000000-0010-0000-0800-00000E000000}" name="2020 Senaste året" dataDxfId="1676"/>
    <tableColumn id="15" xr3:uid="{00000000-0010-0000-0800-00000F000000}" name="2020 Senaste två åren" dataDxfId="1675"/>
    <tableColumn id="16" xr3:uid="{00000000-0010-0000-0800-000010000000}" name="2020 Senaste tre åren" dataDxfId="1674"/>
    <tableColumn id="17" xr3:uid="{00000000-0010-0000-0800-000011000000}" name="2021 Senaste året2" dataDxfId="1673"/>
    <tableColumn id="18" xr3:uid="{00000000-0010-0000-0800-000012000000}" name="2021 Senaste två åren2" dataDxfId="1672"/>
    <tableColumn id="19" xr3:uid="{00000000-0010-0000-0800-000013000000}" name="2021 Senaste tre åren2" dataDxfId="1671"/>
    <tableColumn id="20" xr3:uid="{00000000-0010-0000-0800-000014000000}" name="2022 Senaste året" dataDxfId="1670"/>
    <tableColumn id="21" xr3:uid="{00000000-0010-0000-0800-000015000000}" name="2022 Senaste två åren" dataDxfId="1669"/>
    <tableColumn id="22" xr3:uid="{00000000-0010-0000-0800-000016000000}" name="2022 Senaste tre åren" dataDxfId="1668"/>
    <tableColumn id="23" xr3:uid="{00000000-0010-0000-0800-000017000000}" name="2023 Senaste året" dataDxfId="1667"/>
    <tableColumn id="24" xr3:uid="{00000000-0010-0000-0800-000018000000}" name="2023 Senaste två åren" dataDxfId="1666"/>
    <tableColumn id="25" xr3:uid="{00000000-0010-0000-0800-000019000000}" name="2023 Senaste tre åren" dataDxfId="1665"/>
    <tableColumn id="26" xr3:uid="{00000000-0010-0000-0800-00001A000000}" name="2024 Senaste året" dataDxfId="1664"/>
    <tableColumn id="27" xr3:uid="{00000000-0010-0000-0800-00001B000000}" name="2024 Senaste två åren" dataDxfId="1663"/>
    <tableColumn id="28" xr3:uid="{00000000-0010-0000-0800-00001C000000}" name="2024 Senaste tre åren" dataDxfId="1662"/>
    <tableColumn id="29" xr3:uid="{00000000-0010-0000-0800-00001D000000}" name="2025 Senaste året" dataDxfId="1661"/>
    <tableColumn id="30" xr3:uid="{00000000-0010-0000-0800-00001E000000}" name="2025 Senaste två åren" dataDxfId="1660"/>
    <tableColumn id="31" xr3:uid="{00000000-0010-0000-0800-00001F000000}" name="2025 Senaste tre åren" dataDxfId="1659"/>
  </tableColumns>
  <tableStyleInfo name="1. SoS Tabell blå" showFirstColumn="0" showLastColumn="0" showRowStripes="1" showColumnStripes="0"/>
</table>
</file>

<file path=xl/tables/table9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9" xr:uid="{00000000-000C-0000-FFFF-FFFF59000000}" name="Tabell89" displayName="Tabell89" ref="A79:P150" totalsRowShown="0" headerRowDxfId="150" dataDxfId="148" headerRowBorderDxfId="149" tableBorderDxfId="147">
  <autoFilter ref="A79:P150" xr:uid="{00000000-0009-0000-0100-000059000000}"/>
  <tableColumns count="16">
    <tableColumn id="1" xr3:uid="{00000000-0010-0000-5900-000001000000}" name="Ålder" dataDxfId="146"/>
    <tableColumn id="2" xr3:uid="{00000000-0010-0000-5900-000002000000}" name="Antal kvarvarande tänder _x000a_Median" dataDxfId="145"/>
    <tableColumn id="3" xr3:uid="{00000000-0010-0000-5900-000003000000}" name="Antal kvarvarande tänder _x000a_P10" dataDxfId="144"/>
    <tableColumn id="4" xr3:uid="{00000000-0010-0000-5900-000004000000}" name="Antal kvarvarande tänder _x000a_P25" dataDxfId="143"/>
    <tableColumn id="5" xr3:uid="{00000000-0010-0000-5900-000005000000}" name="Antal kvarvarande tänder _x000a_P75" dataDxfId="142"/>
    <tableColumn id="6" xr3:uid="{00000000-0010-0000-5900-000006000000}" name="Antal kvarvarande tänder _x000a_P90" dataDxfId="141"/>
    <tableColumn id="7" xr3:uid="{00000000-0010-0000-5900-000007000000}" name="Antal intakta tänder _x000a_Median" dataDxfId="140"/>
    <tableColumn id="8" xr3:uid="{00000000-0010-0000-5900-000008000000}" name="Antal intakta tänder _x000a_P10" dataDxfId="139"/>
    <tableColumn id="9" xr3:uid="{00000000-0010-0000-5900-000009000000}" name="Antal intakta tänder _x000a_P25" dataDxfId="138"/>
    <tableColumn id="10" xr3:uid="{00000000-0010-0000-5900-00000A000000}" name="Antal intakta tänder _x000a_P75" dataDxfId="137"/>
    <tableColumn id="11" xr3:uid="{00000000-0010-0000-5900-00000B000000}" name="Antal intakta tänder _x000a_P90" dataDxfId="136"/>
    <tableColumn id="12" xr3:uid="{00000000-0010-0000-5900-00000C000000}" name="Antal ej intakta tänder _x000a_Median" dataDxfId="135"/>
    <tableColumn id="13" xr3:uid="{00000000-0010-0000-5900-00000D000000}" name="Antal ej intakta tänder _x000a_P10" dataDxfId="134"/>
    <tableColumn id="14" xr3:uid="{00000000-0010-0000-5900-00000E000000}" name="Antal ej intakta tänder _x000a_P25" dataDxfId="133"/>
    <tableColumn id="15" xr3:uid="{00000000-0010-0000-5900-00000F000000}" name="Antal ej intakta tänder _x000a_P75" dataDxfId="132"/>
    <tableColumn id="16" xr3:uid="{00000000-0010-0000-5900-000010000000}" name="Antal ej intakta tänder _x000a_P90" dataDxfId="131"/>
  </tableColumns>
  <tableStyleInfo name="1. SoS Tabell blå" showFirstColumn="0" showLastColumn="0" showRowStripes="1" showColumnStripes="0"/>
</table>
</file>

<file path=xl/tables/table9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4" xr:uid="{00000000-000C-0000-FFFF-FFFF5A000000}" name="Tabell94" displayName="Tabell94" ref="A4:P8" totalsRowShown="0" headerRowDxfId="130" dataDxfId="129">
  <autoFilter ref="A4:P8" xr:uid="{00000000-0009-0000-0100-00005E000000}"/>
  <tableColumns count="16">
    <tableColumn id="1" xr3:uid="{00000000-0010-0000-5A00-000001000000}" name="Ålder 2025" dataDxfId="128"/>
    <tableColumn id="2" xr3:uid="{00000000-0010-0000-5A00-000002000000}" name="Förgymnasial _x000a_Tandlös (%)" dataDxfId="127"/>
    <tableColumn id="3" xr3:uid="{00000000-0010-0000-5A00-000003000000}" name="Förgymnasial _x000a_Undre gräns_x000a_(95%-igt KI)" dataDxfId="126"/>
    <tableColumn id="4" xr3:uid="{00000000-0010-0000-5A00-000004000000}" name="Förgymnasial _x000a_Övre gräns_x000a_(95%-igt KI)" dataDxfId="125"/>
    <tableColumn id="5" xr3:uid="{00000000-0010-0000-5A00-000005000000}" name="Gymnasial _x000a_Tandlös (%)" dataDxfId="124"/>
    <tableColumn id="6" xr3:uid="{00000000-0010-0000-5A00-000006000000}" name="Gymnasial _x000a_Undre gräns_x000a_(95%-igt KI) " dataDxfId="123"/>
    <tableColumn id="7" xr3:uid="{00000000-0010-0000-5A00-000007000000}" name="Gymnasial _x000a_Övre gräns_x000a_(95%-igt KI)" dataDxfId="122"/>
    <tableColumn id="8" xr3:uid="{00000000-0010-0000-5A00-000008000000}" name="Eftergymnasial &lt; 3 år _x000a_Tandlös (%)" dataDxfId="121"/>
    <tableColumn id="9" xr3:uid="{00000000-0010-0000-5A00-000009000000}" name="Eftergymnasial &lt; 3 år _x000a_Undre gräns_x000a_(95%-igt KI) " dataDxfId="120"/>
    <tableColumn id="10" xr3:uid="{00000000-0010-0000-5A00-00000A000000}" name="Eftergymnasial &lt; 3 år _x000a_Övre gräns_x000a_(95%-igt KI)" dataDxfId="119"/>
    <tableColumn id="11" xr3:uid="{00000000-0010-0000-5A00-00000B000000}" name="Eftergymnasial ≥ 3 år _x000a_Tandlös (%)" dataDxfId="118"/>
    <tableColumn id="12" xr3:uid="{00000000-0010-0000-5A00-00000C000000}" name="Eftergymnasial ≥ 3 år _x000a_Undre gräns_x000a_(95%-igt KI) " dataDxfId="117"/>
    <tableColumn id="15" xr3:uid="{00000000-0010-0000-5A00-00000F000000}" name="Eftergymnasial ≥ 3 år _x000a_Övre gräns_x000a_(95%-igt KI) " dataDxfId="116"/>
    <tableColumn id="13" xr3:uid="{00000000-0010-0000-5A00-00000D000000}" name="Totalt _x000a_Tandlös (%)" dataDxfId="115"/>
    <tableColumn id="14" xr3:uid="{00000000-0010-0000-5A00-00000E000000}" name="Totalt _x000a_Undre gräns_x000a_(95%-igt KI)" dataDxfId="114"/>
    <tableColumn id="16" xr3:uid="{00000000-0010-0000-5A00-000010000000}" name="Totalt _x000a_Övre gräns_x000a_(95%-igt KI)" dataDxfId="113"/>
  </tableColumns>
  <tableStyleInfo name="1. SoS Tabell blå" showFirstColumn="0" showLastColumn="0" showRowStripes="1" showColumnStripes="0"/>
</table>
</file>

<file path=xl/tables/table9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7" xr:uid="{00000000-000C-0000-FFFF-FFFF5B000000}" name="Tabell9498" displayName="Tabell9498" ref="A13:P17" totalsRowShown="0" headerRowDxfId="112" dataDxfId="111">
  <autoFilter ref="A13:P17" xr:uid="{00000000-0009-0000-0100-000061000000}"/>
  <tableColumns count="16">
    <tableColumn id="1" xr3:uid="{00000000-0010-0000-5B00-000001000000}" name="Ålder 2025" dataDxfId="110"/>
    <tableColumn id="2" xr3:uid="{00000000-0010-0000-5B00-000002000000}" name="Förgymnasial _x000a_Tandlös (%)" dataDxfId="109"/>
    <tableColumn id="3" xr3:uid="{00000000-0010-0000-5B00-000003000000}" name="Förgymnasial _x000a_Undre gräns_x000a_(95%-igt KI)" dataDxfId="108"/>
    <tableColumn id="4" xr3:uid="{00000000-0010-0000-5B00-000004000000}" name="Förgymnasial _x000a_Övre gräns_x000a_(95%-igt KI)" dataDxfId="107"/>
    <tableColumn id="5" xr3:uid="{00000000-0010-0000-5B00-000005000000}" name="Gymnasial _x000a_Tandlös (%)" dataDxfId="106"/>
    <tableColumn id="6" xr3:uid="{00000000-0010-0000-5B00-000006000000}" name="Gymnasial _x000a_Undre gräns_x000a_(95%-igt KI) " dataDxfId="105"/>
    <tableColumn id="7" xr3:uid="{00000000-0010-0000-5B00-000007000000}" name="Gymnasial _x000a_Övre gräns_x000a_(95%-igt KI)" dataDxfId="104"/>
    <tableColumn id="8" xr3:uid="{00000000-0010-0000-5B00-000008000000}" name="Eftergymnasial &lt; 3 år _x000a_Tandlös (%)" dataDxfId="103"/>
    <tableColumn id="9" xr3:uid="{00000000-0010-0000-5B00-000009000000}" name="Eftergymnasial &lt; 3 år _x000a_Undre gräns_x000a_(95%-igt KI) " dataDxfId="102"/>
    <tableColumn id="10" xr3:uid="{00000000-0010-0000-5B00-00000A000000}" name="Eftergymnasial &lt; 3 år _x000a_Övre gräns_x000a_(95%-igt KI)" dataDxfId="101"/>
    <tableColumn id="11" xr3:uid="{00000000-0010-0000-5B00-00000B000000}" name="Eftergymnasial ≥ 3 år _x000a_Tandlös (%)" dataDxfId="100"/>
    <tableColumn id="12" xr3:uid="{00000000-0010-0000-5B00-00000C000000}" name="Eftergymnasial ≥ 3 år _x000a_Undre gräns_x000a_(95%-igt KI) " dataDxfId="99"/>
    <tableColumn id="15" xr3:uid="{00000000-0010-0000-5B00-00000F000000}" name="Eftergymnasial ≥ 3 år _x000a_Övre gräns_x000a_(95%-igt KI) " dataDxfId="98"/>
    <tableColumn id="13" xr3:uid="{00000000-0010-0000-5B00-00000D000000}" name="Totalt _x000a_Tandlös (%)" dataDxfId="97"/>
    <tableColumn id="14" xr3:uid="{00000000-0010-0000-5B00-00000E000000}" name="Totalt _x000a_Undre gräns_x000a_(95%-igt KI)" dataDxfId="96"/>
    <tableColumn id="16" xr3:uid="{00000000-0010-0000-5B00-000010000000}" name="Totalt _x000a_Övre gräns_x000a_(95%-igt KI)" dataDxfId="95"/>
  </tableColumns>
  <tableStyleInfo name="1. SoS Tabell blå" showFirstColumn="0" showLastColumn="0" showRowStripes="1" showColumnStripes="0"/>
</table>
</file>

<file path=xl/tables/table9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8" xr:uid="{00000000-000C-0000-FFFF-FFFF5C000000}" name="Tabell949899" displayName="Tabell949899" ref="A22:P26" totalsRowShown="0" headerRowDxfId="94" dataDxfId="93">
  <autoFilter ref="A22:P26" xr:uid="{00000000-0009-0000-0100-000062000000}"/>
  <tableColumns count="16">
    <tableColumn id="1" xr3:uid="{00000000-0010-0000-5C00-000001000000}" name="Ålder 2025" dataDxfId="92"/>
    <tableColumn id="2" xr3:uid="{00000000-0010-0000-5C00-000002000000}" name="Förgymnasial _x000a_Tandlös (%)" dataDxfId="91"/>
    <tableColumn id="3" xr3:uid="{00000000-0010-0000-5C00-000003000000}" name="Förgymnasial _x000a_Undre gräns_x000a_(95%-igt KI)" dataDxfId="90"/>
    <tableColumn id="4" xr3:uid="{00000000-0010-0000-5C00-000004000000}" name="Förgymnasial _x000a_Övre gräns_x000a_(95%-igt KI)" dataDxfId="89"/>
    <tableColumn id="5" xr3:uid="{00000000-0010-0000-5C00-000005000000}" name="Gymnasial _x000a_Tandlös (%)" dataDxfId="88"/>
    <tableColumn id="6" xr3:uid="{00000000-0010-0000-5C00-000006000000}" name="Gymnasial _x000a_Undre gräns_x000a_(95%-igt KI) " dataDxfId="87"/>
    <tableColumn id="7" xr3:uid="{00000000-0010-0000-5C00-000007000000}" name="Gymnasial _x000a_Övre gräns_x000a_(95%-igt KI)" dataDxfId="86"/>
    <tableColumn id="8" xr3:uid="{00000000-0010-0000-5C00-000008000000}" name="Eftergymnasial &lt; 3 år _x000a_Tandlös (%)" dataDxfId="85"/>
    <tableColumn id="9" xr3:uid="{00000000-0010-0000-5C00-000009000000}" name="Eftergymnasial &lt; 3 år _x000a_Undre gräns_x000a_(95%-igt KI) " dataDxfId="84"/>
    <tableColumn id="10" xr3:uid="{00000000-0010-0000-5C00-00000A000000}" name="Eftergymnasial &lt; 3 år _x000a_Övre gräns_x000a_(95%-igt KI)" dataDxfId="83"/>
    <tableColumn id="11" xr3:uid="{00000000-0010-0000-5C00-00000B000000}" name="Eftergymnasial ≥ 3 år _x000a_Tandlös (%)" dataDxfId="82"/>
    <tableColumn id="12" xr3:uid="{00000000-0010-0000-5C00-00000C000000}" name="Eftergymnasial ≥ 3 år _x000a_Undre gräns_x000a_(95%-igt KI) " dataDxfId="81"/>
    <tableColumn id="15" xr3:uid="{00000000-0010-0000-5C00-00000F000000}" name="Eftergymnasial ≥ 3 år _x000a_Övre gräns_x000a_(95%-igt KI) " dataDxfId="80"/>
    <tableColumn id="13" xr3:uid="{00000000-0010-0000-5C00-00000D000000}" name="Totalt _x000a_Tandlös (%)" dataDxfId="79"/>
    <tableColumn id="14" xr3:uid="{00000000-0010-0000-5C00-00000E000000}" name="Totalt _x000a_Undre gräns_x000a_(95%-igt KI)" dataDxfId="78"/>
    <tableColumn id="16" xr3:uid="{00000000-0010-0000-5C00-000010000000}" name="Totalt _x000a_Övre gräns_x000a_(95%-igt KI)" dataDxfId="77"/>
  </tableColumns>
  <tableStyleInfo name="1. SoS Tabell blå" showFirstColumn="0" showLastColumn="0" showRowStripes="1" showColumnStripes="0"/>
</table>
</file>

<file path=xl/tables/table9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9" xr:uid="{00000000-000C-0000-FFFF-FFFF5D000000}" name="Tabell949899100" displayName="Tabell949899100" ref="A4:P8" totalsRowShown="0" headerRowDxfId="76" dataDxfId="75">
  <autoFilter ref="A4:P8" xr:uid="{00000000-0009-0000-0100-000063000000}"/>
  <tableColumns count="16">
    <tableColumn id="1" xr3:uid="{00000000-0010-0000-5D00-000001000000}" name="Ålder 2025" dataDxfId="74"/>
    <tableColumn id="2" xr3:uid="{00000000-0010-0000-5D00-000002000000}" name="Förgymnasial _x000a_Antal tänder ≥  20 (%)" dataDxfId="73"/>
    <tableColumn id="3" xr3:uid="{00000000-0010-0000-5D00-000003000000}" name="Förgymnasial _x000a_Undre gräns_x000a_(95%-igt KI)" dataDxfId="72"/>
    <tableColumn id="4" xr3:uid="{00000000-0010-0000-5D00-000004000000}" name="Förgymnasial _x000a_Övre gräns_x000a_(95%-igt KI)" dataDxfId="71"/>
    <tableColumn id="5" xr3:uid="{00000000-0010-0000-5D00-000005000000}" name="Gymnasial _x000a_Antal tänder ≥  20 (%)" dataDxfId="70"/>
    <tableColumn id="6" xr3:uid="{00000000-0010-0000-5D00-000006000000}" name="Gymnasial _x000a_Undre gräns_x000a_(95%-igt KI) " dataDxfId="69"/>
    <tableColumn id="7" xr3:uid="{00000000-0010-0000-5D00-000007000000}" name="Gymnasial _x000a_Övre gräns_x000a_(95%-igt KI)" dataDxfId="68"/>
    <tableColumn id="8" xr3:uid="{00000000-0010-0000-5D00-000008000000}" name="Eftergymnasial &lt; 3 år _x000a_Antal tänder ≥  20 (%)" dataDxfId="67"/>
    <tableColumn id="9" xr3:uid="{00000000-0010-0000-5D00-000009000000}" name="Eftergymnasial &lt; 3 år _x000a_Undre gräns_x000a_(95%-igt KI) " dataDxfId="66"/>
    <tableColumn id="10" xr3:uid="{00000000-0010-0000-5D00-00000A000000}" name="Eftergymnasial &lt; 3 år _x000a_Övre gräns_x000a_(95%-igt KI)" dataDxfId="65"/>
    <tableColumn id="11" xr3:uid="{00000000-0010-0000-5D00-00000B000000}" name="Eftergymnasial ≥ 3 år _x000a_Antal tänder ≥  20 (%)" dataDxfId="64"/>
    <tableColumn id="12" xr3:uid="{00000000-0010-0000-5D00-00000C000000}" name="Eftergymnasial ≥ 3 år _x000a_Undre gräns_x000a_(95%-igt KI) " dataDxfId="63"/>
    <tableColumn id="15" xr3:uid="{00000000-0010-0000-5D00-00000F000000}" name="Eftergymnasial ≥ 3 år _x000a_Övre gräns_x000a_(95%-igt KI) " dataDxfId="62"/>
    <tableColumn id="13" xr3:uid="{00000000-0010-0000-5D00-00000D000000}" name="Totalt _x000a_Antal tänder ≥  20 (%)" dataDxfId="61"/>
    <tableColumn id="14" xr3:uid="{00000000-0010-0000-5D00-00000E000000}" name="Totalt _x000a_Undre gräns_x000a_(95%-igt KI)" dataDxfId="60"/>
    <tableColumn id="16" xr3:uid="{00000000-0010-0000-5D00-000010000000}" name="Totalt _x000a_Övre gräns_x000a_(95%-igt KI)" dataDxfId="59"/>
  </tableColumns>
  <tableStyleInfo name="1. SoS Tabell blå" showFirstColumn="0" showLastColumn="0" showRowStripes="1" showColumnStripes="0"/>
</table>
</file>

<file path=xl/tables/table9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1" xr:uid="{00000000-000C-0000-FFFF-FFFF5E000000}" name="Tabell949899100102" displayName="Tabell949899100102" ref="A13:P17" totalsRowShown="0" headerRowDxfId="58" dataDxfId="57">
  <autoFilter ref="A13:P17" xr:uid="{00000000-0009-0000-0100-000065000000}"/>
  <tableColumns count="16">
    <tableColumn id="1" xr3:uid="{00000000-0010-0000-5E00-000001000000}" name="Ålder 2025" dataDxfId="56"/>
    <tableColumn id="2" xr3:uid="{00000000-0010-0000-5E00-000002000000}" name="Förgymnasial _x000a_Antal tänder ≥  20 (%)" dataDxfId="55"/>
    <tableColumn id="3" xr3:uid="{00000000-0010-0000-5E00-000003000000}" name="Förgymnasial _x000a_Undre gräns_x000a_(95%-igt KI)" dataDxfId="54"/>
    <tableColumn id="4" xr3:uid="{00000000-0010-0000-5E00-000004000000}" name="Förgymnasial _x000a_Övre gräns_x000a_(95%-igt KI)" dataDxfId="53"/>
    <tableColumn id="5" xr3:uid="{00000000-0010-0000-5E00-000005000000}" name="Gymnasial _x000a_Antal tänder ≥  20 (%)" dataDxfId="52"/>
    <tableColumn id="6" xr3:uid="{00000000-0010-0000-5E00-000006000000}" name="Gymnasial _x000a_Undre gräns_x000a_(95%-igt KI) " dataDxfId="51"/>
    <tableColumn id="7" xr3:uid="{00000000-0010-0000-5E00-000007000000}" name="Gymnasial _x000a_Övre gräns_x000a_(95%-igt KI)" dataDxfId="50"/>
    <tableColumn id="8" xr3:uid="{00000000-0010-0000-5E00-000008000000}" name="Eftergymnasial &lt; 3 år _x000a_Antal tänder ≥  20 (%)" dataDxfId="49"/>
    <tableColumn id="9" xr3:uid="{00000000-0010-0000-5E00-000009000000}" name="Eftergymnasial &lt; 3 år _x000a_Undre gräns_x000a_(95%-igt KI) " dataDxfId="48"/>
    <tableColumn id="10" xr3:uid="{00000000-0010-0000-5E00-00000A000000}" name="Eftergymnasial &lt; 3 år _x000a_Övre gräns_x000a_(95%-igt KI)" dataDxfId="47"/>
    <tableColumn id="11" xr3:uid="{00000000-0010-0000-5E00-00000B000000}" name="Eftergymnasial ≥ 3 år _x000a_Antal tänder ≥  20 (%)" dataDxfId="46"/>
    <tableColumn id="12" xr3:uid="{00000000-0010-0000-5E00-00000C000000}" name="Eftergymnasial ≥ 3 år _x000a_Undre gräns_x000a_(95%-igt KI) " dataDxfId="45"/>
    <tableColumn id="15" xr3:uid="{00000000-0010-0000-5E00-00000F000000}" name="Eftergymnasial ≥ 3 år _x000a_Övre gräns_x000a_(95%-igt KI) " dataDxfId="44"/>
    <tableColumn id="13" xr3:uid="{00000000-0010-0000-5E00-00000D000000}" name="Totalt _x000a_Antal tänder ≥  20 (%)" dataDxfId="43"/>
    <tableColumn id="14" xr3:uid="{00000000-0010-0000-5E00-00000E000000}" name="Totalt _x000a_Undre gräns_x000a_(95%-igt KI)" dataDxfId="42"/>
    <tableColumn id="16" xr3:uid="{00000000-0010-0000-5E00-000010000000}" name="Totalt _x000a_Övre gräns_x000a_(95%-igt KI)" dataDxfId="41"/>
  </tableColumns>
  <tableStyleInfo name="1. SoS Tabell blå" showFirstColumn="0" showLastColumn="0" showRowStripes="1" showColumnStripes="0"/>
</table>
</file>

<file path=xl/tables/table9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2" xr:uid="{00000000-000C-0000-FFFF-FFFF5F000000}" name="Tabell949899100103" displayName="Tabell949899100103" ref="A22:P26" totalsRowShown="0" headerRowDxfId="40" dataDxfId="39">
  <autoFilter ref="A22:P26" xr:uid="{00000000-0009-0000-0100-000066000000}"/>
  <tableColumns count="16">
    <tableColumn id="1" xr3:uid="{00000000-0010-0000-5F00-000001000000}" name="Ålder 2025" dataDxfId="38"/>
    <tableColumn id="2" xr3:uid="{00000000-0010-0000-5F00-000002000000}" name="Förgymnasial _x000a_Antal tänder ≥  20 (%)" dataDxfId="37"/>
    <tableColumn id="3" xr3:uid="{00000000-0010-0000-5F00-000003000000}" name="Förgymnasial _x000a_Undre gräns_x000a_(95%-igt KI)" dataDxfId="36"/>
    <tableColumn id="4" xr3:uid="{00000000-0010-0000-5F00-000004000000}" name="Förgymnasial _x000a_Övre gräns_x000a_(95%-igt KI)" dataDxfId="35"/>
    <tableColumn id="5" xr3:uid="{00000000-0010-0000-5F00-000005000000}" name="Gymnasial _x000a_Antal tänder ≥  20 (%)" dataDxfId="34"/>
    <tableColumn id="6" xr3:uid="{00000000-0010-0000-5F00-000006000000}" name="Gymnasial _x000a_Undre gräns_x000a_(95%-igt KI) " dataDxfId="33"/>
    <tableColumn id="7" xr3:uid="{00000000-0010-0000-5F00-000007000000}" name="Gymnasial _x000a_Övre gräns_x000a_(95%-igt KI)" dataDxfId="32"/>
    <tableColumn id="8" xr3:uid="{00000000-0010-0000-5F00-000008000000}" name="Eftergymnasial &lt; 3 år _x000a_Antal tänder ≥  20 (%)" dataDxfId="31"/>
    <tableColumn id="9" xr3:uid="{00000000-0010-0000-5F00-000009000000}" name="Eftergymnasial &lt; 3 år _x000a_Undre gräns_x000a_(95%-igt KI) " dataDxfId="30"/>
    <tableColumn id="10" xr3:uid="{00000000-0010-0000-5F00-00000A000000}" name="Eftergymnasial &lt; 3 år _x000a_Övre gräns_x000a_(95%-igt KI)" dataDxfId="29"/>
    <tableColumn id="11" xr3:uid="{00000000-0010-0000-5F00-00000B000000}" name="Eftergymnasial ≥ 3 år _x000a_Antal tänder ≥  20 (%)" dataDxfId="28"/>
    <tableColumn id="12" xr3:uid="{00000000-0010-0000-5F00-00000C000000}" name="Eftergymnasial ≥ 3 år _x000a_Undre gräns_x000a_(95%-igt KI) " dataDxfId="27"/>
    <tableColumn id="15" xr3:uid="{00000000-0010-0000-5F00-00000F000000}" name="Eftergymnasial ≥ 3 år _x000a_Övre gräns_x000a_(95%-igt KI) " dataDxfId="26"/>
    <tableColumn id="13" xr3:uid="{00000000-0010-0000-5F00-00000D000000}" name="Totalt _x000a_Antal tänder ≥  20 (%)" dataDxfId="25"/>
    <tableColumn id="14" xr3:uid="{00000000-0010-0000-5F00-00000E000000}" name="Totalt _x000a_Undre gräns_x000a_(95%-igt KI)" dataDxfId="24"/>
    <tableColumn id="16" xr3:uid="{00000000-0010-0000-5F00-000010000000}" name="Totalt _x000a_Övre gräns_x000a_(95%-igt KI)" dataDxfId="23"/>
  </tableColumns>
  <tableStyleInfo name="1. SoS Tabell blå" showFirstColumn="0" showLastColumn="0" showRowStripes="1" showColumnStripes="0"/>
</table>
</file>

<file path=xl/tables/table9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3" xr:uid="{00000000-000C-0000-FFFF-FFFF60000000}" name="Tabell90104" displayName="Tabell90104" ref="A4:T928" totalsRowShown="0" headerRowDxfId="22" dataDxfId="21" tableBorderDxfId="20">
  <autoFilter ref="A4:T928" xr:uid="{00000000-0009-0000-0100-000067000000}"/>
  <tableColumns count="20">
    <tableColumn id="1" xr3:uid="{00000000-0010-0000-6000-000001000000}" name="År" dataDxfId="19"/>
    <tableColumn id="2" xr3:uid="{00000000-0010-0000-6000-000002000000}" name="Kön" dataDxfId="18"/>
    <tableColumn id="3" xr3:uid="{00000000-0010-0000-6000-000003000000}" name="Besökstyp" dataDxfId="17"/>
    <tableColumn id="4" xr3:uid="{00000000-0010-0000-6000-000004000000}" name="Utbildningsnivå" dataDxfId="16"/>
    <tableColumn id="5" xr3:uid="{00000000-0010-0000-6000-000005000000}" name="Ålder" dataDxfId="15"/>
    <tableColumn id="6" xr3:uid="{00000000-0010-0000-6000-000006000000}" name="Antal kvarvarande tänder _x000a_Median" dataDxfId="14"/>
    <tableColumn id="7" xr3:uid="{00000000-0010-0000-6000-000007000000}" name="Antal kvarvarande tänder _x000a_P10" dataDxfId="13"/>
    <tableColumn id="8" xr3:uid="{00000000-0010-0000-6000-000008000000}" name="Antal kvarvarande tänder _x000a_P25" dataDxfId="12"/>
    <tableColumn id="9" xr3:uid="{00000000-0010-0000-6000-000009000000}" name="Antal kvarvarande tänder _x000a_P75" dataDxfId="11"/>
    <tableColumn id="10" xr3:uid="{00000000-0010-0000-6000-00000A000000}" name="Antal kvarvarande tänder _x000a_P90" dataDxfId="10"/>
    <tableColumn id="11" xr3:uid="{00000000-0010-0000-6000-00000B000000}" name="Antal intakta tänder _x000a_Median" dataDxfId="9"/>
    <tableColumn id="12" xr3:uid="{00000000-0010-0000-6000-00000C000000}" name="Antal intakta tänder _x000a_P10" dataDxfId="8"/>
    <tableColumn id="13" xr3:uid="{00000000-0010-0000-6000-00000D000000}" name="Antal intakta tänder _x000a_P25" dataDxfId="7"/>
    <tableColumn id="14" xr3:uid="{00000000-0010-0000-6000-00000E000000}" name="Antal intakta tänder _x000a_P75" dataDxfId="6"/>
    <tableColumn id="15" xr3:uid="{00000000-0010-0000-6000-00000F000000}" name="Antal intakta tänder _x000a_P90" dataDxfId="5"/>
    <tableColumn id="16" xr3:uid="{00000000-0010-0000-6000-000010000000}" name="Antal ej intakta tänder _x000a_Median" dataDxfId="4"/>
    <tableColumn id="17" xr3:uid="{00000000-0010-0000-6000-000011000000}" name="Antal ej intakta tänder _x000a_P10" dataDxfId="3"/>
    <tableColumn id="18" xr3:uid="{00000000-0010-0000-6000-000012000000}" name="Antal ej intakta tänder _x000a_P25" dataDxfId="2"/>
    <tableColumn id="19" xr3:uid="{00000000-0010-0000-6000-000013000000}" name="Antal ej intakta tänder _x000a_P75" dataDxfId="1"/>
    <tableColumn id="20" xr3:uid="{00000000-0010-0000-6000-000014000000}" name="Antal ej intakta tänder _x000a_P90" dataDxfId="0"/>
  </tableColumns>
  <tableStyleInfo name="1. SoS Tabell blå" showFirstColumn="0" showLastColumn="0" showRowStripes="1" showColumnStripes="0"/>
</table>
</file>

<file path=xl/theme/theme1.xml><?xml version="1.0" encoding="utf-8"?>
<a:theme xmlns:a="http://schemas.openxmlformats.org/drawingml/2006/main" name="Egna färger (ppt)">
  <a:themeElements>
    <a:clrScheme name="Anpassat 12">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0563C1"/>
      </a:folHlink>
    </a:clrScheme>
    <a:fontScheme name="PPT SoS">
      <a:majorFont>
        <a:latin typeface="Noto Sans"/>
        <a:ea typeface=""/>
        <a:cs typeface=""/>
      </a:majorFont>
      <a:minorFont>
        <a:latin typeface="Noto Sans"/>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xDef>
      <a:spPr/>
      <a:bodyPr vert="horz" lIns="0" tIns="45720" rIns="91440" bIns="45720" rtlCol="0" anchor="t">
        <a:normAutofit/>
      </a:bodyPr>
      <a:lstStyle>
        <a:defPPr algn="l">
          <a:defRPr dirty="0"/>
        </a:defPPr>
      </a:lstStyle>
    </a:txDef>
  </a:objectDefaults>
  <a:extraClrSchemeLst/>
  <a:custClrLst>
    <a:custClr name="SoS Mörkblå 1">
      <a:srgbClr val="112B43"/>
    </a:custClr>
    <a:custClr name="SoS Mörkblå 2">
      <a:srgbClr val="11385A"/>
    </a:custClr>
    <a:custClr name="SoS Blå 1">
      <a:srgbClr val="005892"/>
    </a:custClr>
    <a:custClr name="SoS Blå 2">
      <a:srgbClr val="017CC0"/>
    </a:custClr>
    <a:custClr name="SoS Ljusblå 1">
      <a:srgbClr val="DBEEF5"/>
    </a:custClr>
    <a:custClr name="SoS Ljusblå 2">
      <a:srgbClr val="EBF6F9"/>
    </a:custClr>
    <a:custClr name="Vit">
      <a:srgbClr val="FFFFFF"/>
    </a:custClr>
    <a:custClr name="Vit">
      <a:srgbClr val="FFFFFF"/>
    </a:custClr>
    <a:custClr name="SoS Beige 1">
      <a:srgbClr val="F7F1E7"/>
    </a:custClr>
    <a:custClr name="Sos Beige 2">
      <a:srgbClr val="FCFAF5"/>
    </a:custClr>
    <a:custClr name="SoS Gul 1">
      <a:srgbClr val="B27B2A"/>
    </a:custClr>
    <a:custClr name="SoS Gul 2">
      <a:srgbClr val="ECB94F"/>
    </a:custClr>
    <a:custClr name="SoS Gul 3">
      <a:srgbClr val="F9E0A7"/>
    </a:custClr>
    <a:custClr name="SoS Lila 1">
      <a:srgbClr val="AB37A6"/>
    </a:custClr>
    <a:custClr name="SoS Lila 2">
      <a:srgbClr val="BE67C0"/>
    </a:custClr>
    <a:custClr name="SoS Lila 3">
      <a:srgbClr val="ECCFE9"/>
    </a:custClr>
    <a:custClr name="Vit">
      <a:srgbClr val="FFFFFF"/>
    </a:custClr>
    <a:custClr name="Vit">
      <a:srgbClr val="FFFFFF"/>
    </a:custClr>
    <a:custClr name="Vit">
      <a:srgbClr val="FFFFFF"/>
    </a:custClr>
    <a:custClr name="Vit">
      <a:srgbClr val="FFFFFF"/>
    </a:custClr>
    <a:custClr name="SoS Grön 1">
      <a:srgbClr val="008276"/>
    </a:custClr>
    <a:custClr name="SoS Grön 2">
      <a:srgbClr val="00A380"/>
    </a:custClr>
    <a:custClr name="SoS Grön 3">
      <a:srgbClr val="79D3C5"/>
    </a:custClr>
    <a:custClr name="SoS Orange 1">
      <a:srgbClr val="C85135"/>
    </a:custClr>
    <a:custClr name="SoS Orange 2">
      <a:srgbClr val="EB805F"/>
    </a:custClr>
    <a:custClr name="SoS Orange 3">
      <a:srgbClr val="F7CAAC"/>
    </a:custClr>
  </a:custClrLst>
  <a:extLst>
    <a:ext uri="{05A4C25C-085E-4340-85A3-A5531E510DB2}">
      <thm15:themeFamily xmlns:thm15="http://schemas.microsoft.com/office/thememl/2012/main" name="Egna färger (ppt)" id="{AFB5DAB0-28A3-4308-B3F2-86DD05AC7D61}" vid="{70C6B1D6-D075-4BE2-B2BB-6B5224F2B428}"/>
    </a:ext>
  </a:extLst>
</a:theme>
</file>

<file path=xl/theme/themeOverride1.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a:majorFont>
      <a:latin typeface="Noto Sans"/>
      <a:ea typeface=""/>
      <a:cs typeface=""/>
    </a:majorFont>
    <a:minorFont>
      <a:latin typeface="Noto Sans"/>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0.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a:majorFont>
      <a:latin typeface="Noto Sans"/>
      <a:ea typeface=""/>
      <a:cs typeface=""/>
    </a:majorFont>
    <a:minorFont>
      <a:latin typeface="Noto Sans"/>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1.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a:majorFont>
      <a:latin typeface="Noto Sans"/>
      <a:ea typeface=""/>
      <a:cs typeface=""/>
    </a:majorFont>
    <a:minorFont>
      <a:latin typeface="Noto Sans"/>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2.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a:majorFont>
      <a:latin typeface="Noto Sans"/>
      <a:ea typeface=""/>
      <a:cs typeface=""/>
    </a:majorFont>
    <a:minorFont>
      <a:latin typeface="Noto Sans"/>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3.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a:majorFont>
      <a:latin typeface="Noto Sans"/>
      <a:ea typeface=""/>
      <a:cs typeface=""/>
    </a:majorFont>
    <a:minorFont>
      <a:latin typeface="Noto Sans"/>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4.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5.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a:majorFont>
      <a:latin typeface="Noto Sans"/>
      <a:ea typeface=""/>
      <a:cs typeface=""/>
    </a:majorFont>
    <a:minorFont>
      <a:latin typeface="Noto Sans"/>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6.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a:majorFont>
      <a:latin typeface="Noto Sans"/>
      <a:ea typeface=""/>
      <a:cs typeface=""/>
    </a:majorFont>
    <a:minorFont>
      <a:latin typeface="Noto Sans"/>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7.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a:majorFont>
      <a:latin typeface="Noto Sans"/>
      <a:ea typeface=""/>
      <a:cs typeface=""/>
    </a:majorFont>
    <a:minorFont>
      <a:latin typeface="Noto Sans"/>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8.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a:majorFont>
      <a:latin typeface="Noto Sans"/>
      <a:ea typeface=""/>
      <a:cs typeface=""/>
    </a:majorFont>
    <a:minorFont>
      <a:latin typeface="Noto Sans"/>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9.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a:majorFont>
      <a:latin typeface="Noto Sans"/>
      <a:ea typeface=""/>
      <a:cs typeface=""/>
    </a:majorFont>
    <a:minorFont>
      <a:latin typeface="Noto Sans"/>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0.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a:majorFont>
      <a:latin typeface="Noto Sans"/>
      <a:ea typeface=""/>
      <a:cs typeface=""/>
    </a:majorFont>
    <a:minorFont>
      <a:latin typeface="Noto Sans"/>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a:majorFont>
      <a:latin typeface="Noto Sans"/>
      <a:ea typeface=""/>
      <a:cs typeface=""/>
    </a:majorFont>
    <a:minorFont>
      <a:latin typeface="Noto Sans"/>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5.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a:majorFont>
      <a:latin typeface="Noto Sans"/>
      <a:ea typeface=""/>
      <a:cs typeface=""/>
    </a:majorFont>
    <a:minorFont>
      <a:latin typeface="Noto Sans"/>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6.xml><?xml version="1.0" encoding="utf-8"?>
<a:themeOverride xmlns:a="http://schemas.openxmlformats.org/drawingml/2006/main">
  <a:clrScheme name="Anpassat 12">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0563C1"/>
    </a:folHlink>
  </a:clrScheme>
  <a:fontScheme name="PPT SoS">
    <a:majorFont>
      <a:latin typeface="Noto Sans"/>
      <a:ea typeface=""/>
      <a:cs typeface=""/>
    </a:majorFont>
    <a:minorFont>
      <a:latin typeface="Noto Sans"/>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7.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8.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a:majorFont>
      <a:latin typeface="Noto Sans"/>
      <a:ea typeface=""/>
      <a:cs typeface=""/>
    </a:majorFont>
    <a:minorFont>
      <a:latin typeface="Noto Sans"/>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9.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a:majorFont>
      <a:latin typeface="Noto Sans"/>
      <a:ea typeface=""/>
      <a:cs typeface=""/>
    </a:majorFont>
    <a:minorFont>
      <a:latin typeface="Noto Sans"/>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socialstyrelsen.se/en/statistics-and-data/statistics/" TargetMode="External"/><Relationship Id="rId1" Type="http://schemas.openxmlformats.org/officeDocument/2006/relationships/hyperlink" Target="https://www.socialstyrelsen.se/statistik-och-data/statistik/alla-statistikamnen/tandhalsa/" TargetMode="Externa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table" Target="../tables/table13.xml"/><Relationship Id="rId2" Type="http://schemas.openxmlformats.org/officeDocument/2006/relationships/drawing" Target="../drawings/drawing10.xml"/><Relationship Id="rId1" Type="http://schemas.openxmlformats.org/officeDocument/2006/relationships/printerSettings" Target="../printerSettings/printerSettings10.bin"/><Relationship Id="rId5" Type="http://schemas.openxmlformats.org/officeDocument/2006/relationships/table" Target="../tables/table15.xml"/><Relationship Id="rId4" Type="http://schemas.openxmlformats.org/officeDocument/2006/relationships/table" Target="../tables/table14.xml"/></Relationships>
</file>

<file path=xl/worksheets/_rels/sheet11.xml.rels><?xml version="1.0" encoding="UTF-8" standalone="yes"?>
<Relationships xmlns="http://schemas.openxmlformats.org/package/2006/relationships"><Relationship Id="rId3" Type="http://schemas.openxmlformats.org/officeDocument/2006/relationships/table" Target="../tables/table16.xml"/><Relationship Id="rId2" Type="http://schemas.openxmlformats.org/officeDocument/2006/relationships/drawing" Target="../drawings/drawing11.xml"/><Relationship Id="rId1" Type="http://schemas.openxmlformats.org/officeDocument/2006/relationships/printerSettings" Target="../printerSettings/printerSettings11.bin"/><Relationship Id="rId5" Type="http://schemas.openxmlformats.org/officeDocument/2006/relationships/table" Target="../tables/table18.xml"/><Relationship Id="rId4" Type="http://schemas.openxmlformats.org/officeDocument/2006/relationships/table" Target="../tables/table17.xml"/></Relationships>
</file>

<file path=xl/worksheets/_rels/sheet12.xml.rels><?xml version="1.0" encoding="UTF-8" standalone="yes"?>
<Relationships xmlns="http://schemas.openxmlformats.org/package/2006/relationships"><Relationship Id="rId3" Type="http://schemas.openxmlformats.org/officeDocument/2006/relationships/table" Target="../tables/table19.xml"/><Relationship Id="rId2" Type="http://schemas.openxmlformats.org/officeDocument/2006/relationships/drawing" Target="../drawings/drawing12.xml"/><Relationship Id="rId1" Type="http://schemas.openxmlformats.org/officeDocument/2006/relationships/printerSettings" Target="../printerSettings/printerSettings12.bin"/><Relationship Id="rId4" Type="http://schemas.openxmlformats.org/officeDocument/2006/relationships/table" Target="../tables/table20.xml"/></Relationships>
</file>

<file path=xl/worksheets/_rels/sheet13.xml.rels><?xml version="1.0" encoding="UTF-8" standalone="yes"?>
<Relationships xmlns="http://schemas.openxmlformats.org/package/2006/relationships"><Relationship Id="rId3" Type="http://schemas.openxmlformats.org/officeDocument/2006/relationships/table" Target="../tables/table21.xml"/><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table" Target="../tables/table23.xml"/><Relationship Id="rId2" Type="http://schemas.openxmlformats.org/officeDocument/2006/relationships/table" Target="../tables/table22.xml"/><Relationship Id="rId1" Type="http://schemas.openxmlformats.org/officeDocument/2006/relationships/drawing" Target="../drawings/drawing14.xml"/><Relationship Id="rId4" Type="http://schemas.openxmlformats.org/officeDocument/2006/relationships/table" Target="../tables/table24.xml"/></Relationships>
</file>

<file path=xl/worksheets/_rels/sheet15.xml.rels><?xml version="1.0" encoding="UTF-8" standalone="yes"?>
<Relationships xmlns="http://schemas.openxmlformats.org/package/2006/relationships"><Relationship Id="rId3" Type="http://schemas.openxmlformats.org/officeDocument/2006/relationships/table" Target="../tables/table26.xml"/><Relationship Id="rId2" Type="http://schemas.openxmlformats.org/officeDocument/2006/relationships/table" Target="../tables/table25.xml"/><Relationship Id="rId1" Type="http://schemas.openxmlformats.org/officeDocument/2006/relationships/drawing" Target="../drawings/drawing15.xml"/><Relationship Id="rId4" Type="http://schemas.openxmlformats.org/officeDocument/2006/relationships/table" Target="../tables/table27.xml"/></Relationships>
</file>

<file path=xl/worksheets/_rels/sheet16.xml.rels><?xml version="1.0" encoding="UTF-8" standalone="yes"?>
<Relationships xmlns="http://schemas.openxmlformats.org/package/2006/relationships"><Relationship Id="rId3" Type="http://schemas.openxmlformats.org/officeDocument/2006/relationships/table" Target="../tables/table29.xml"/><Relationship Id="rId2" Type="http://schemas.openxmlformats.org/officeDocument/2006/relationships/table" Target="../tables/table28.xml"/><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3" Type="http://schemas.openxmlformats.org/officeDocument/2006/relationships/table" Target="../tables/table31.xml"/><Relationship Id="rId2" Type="http://schemas.openxmlformats.org/officeDocument/2006/relationships/table" Target="../tables/table30.xml"/><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2" Type="http://schemas.openxmlformats.org/officeDocument/2006/relationships/table" Target="../tables/table32.xml"/><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3" Type="http://schemas.openxmlformats.org/officeDocument/2006/relationships/table" Target="../tables/table34.xml"/><Relationship Id="rId2" Type="http://schemas.openxmlformats.org/officeDocument/2006/relationships/table" Target="../tables/table33.xml"/><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3" Type="http://schemas.openxmlformats.org/officeDocument/2006/relationships/hyperlink" Target="mailto:peter.lundholm@socialstyrelsen.se" TargetMode="External"/><Relationship Id="rId2" Type="http://schemas.openxmlformats.org/officeDocument/2006/relationships/hyperlink" Target="mailto:sasha.pejicic@socialstyrelsen.se" TargetMode="External"/><Relationship Id="rId1" Type="http://schemas.openxmlformats.org/officeDocument/2006/relationships/hyperlink" Target="mailto:asa.persson@socialstyrelsen.se" TargetMode="External"/><Relationship Id="rId5" Type="http://schemas.openxmlformats.org/officeDocument/2006/relationships/drawing" Target="../drawings/drawing2.xml"/><Relationship Id="rId4"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table" Target="../tables/table36.xml"/><Relationship Id="rId2" Type="http://schemas.openxmlformats.org/officeDocument/2006/relationships/table" Target="../tables/table35.xml"/><Relationship Id="rId1"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3" Type="http://schemas.openxmlformats.org/officeDocument/2006/relationships/table" Target="../tables/table38.xml"/><Relationship Id="rId2" Type="http://schemas.openxmlformats.org/officeDocument/2006/relationships/table" Target="../tables/table37.xml"/><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2" Type="http://schemas.openxmlformats.org/officeDocument/2006/relationships/table" Target="../tables/table39.xml"/><Relationship Id="rId1" Type="http://schemas.openxmlformats.org/officeDocument/2006/relationships/drawing" Target="../drawings/drawing22.xml"/></Relationships>
</file>

<file path=xl/worksheets/_rels/sheet23.xml.rels><?xml version="1.0" encoding="UTF-8" standalone="yes"?>
<Relationships xmlns="http://schemas.openxmlformats.org/package/2006/relationships"><Relationship Id="rId3" Type="http://schemas.openxmlformats.org/officeDocument/2006/relationships/table" Target="../tables/table41.xml"/><Relationship Id="rId2" Type="http://schemas.openxmlformats.org/officeDocument/2006/relationships/table" Target="../tables/table40.xml"/><Relationship Id="rId1" Type="http://schemas.openxmlformats.org/officeDocument/2006/relationships/drawing" Target="../drawings/drawing23.xml"/></Relationships>
</file>

<file path=xl/worksheets/_rels/sheet24.xml.rels><?xml version="1.0" encoding="UTF-8" standalone="yes"?>
<Relationships xmlns="http://schemas.openxmlformats.org/package/2006/relationships"><Relationship Id="rId3" Type="http://schemas.openxmlformats.org/officeDocument/2006/relationships/table" Target="../tables/table42.xml"/><Relationship Id="rId2" Type="http://schemas.openxmlformats.org/officeDocument/2006/relationships/drawing" Target="../drawings/drawing24.xml"/><Relationship Id="rId1" Type="http://schemas.openxmlformats.org/officeDocument/2006/relationships/printerSettings" Target="../printerSettings/printerSettings14.bin"/><Relationship Id="rId5" Type="http://schemas.openxmlformats.org/officeDocument/2006/relationships/table" Target="../tables/table44.xml"/><Relationship Id="rId4" Type="http://schemas.openxmlformats.org/officeDocument/2006/relationships/table" Target="../tables/table43.xml"/></Relationships>
</file>

<file path=xl/worksheets/_rels/sheet25.xml.rels><?xml version="1.0" encoding="UTF-8" standalone="yes"?>
<Relationships xmlns="http://schemas.openxmlformats.org/package/2006/relationships"><Relationship Id="rId3" Type="http://schemas.openxmlformats.org/officeDocument/2006/relationships/table" Target="../tables/table46.xml"/><Relationship Id="rId2" Type="http://schemas.openxmlformats.org/officeDocument/2006/relationships/table" Target="../tables/table45.xml"/><Relationship Id="rId1" Type="http://schemas.openxmlformats.org/officeDocument/2006/relationships/drawing" Target="../drawings/drawing25.xml"/><Relationship Id="rId4" Type="http://schemas.openxmlformats.org/officeDocument/2006/relationships/table" Target="../tables/table47.xml"/></Relationships>
</file>

<file path=xl/worksheets/_rels/sheet26.xml.rels><?xml version="1.0" encoding="UTF-8" standalone="yes"?>
<Relationships xmlns="http://schemas.openxmlformats.org/package/2006/relationships"><Relationship Id="rId3" Type="http://schemas.openxmlformats.org/officeDocument/2006/relationships/table" Target="../tables/table48.xml"/><Relationship Id="rId2" Type="http://schemas.openxmlformats.org/officeDocument/2006/relationships/drawing" Target="../drawings/drawing26.xml"/><Relationship Id="rId1" Type="http://schemas.openxmlformats.org/officeDocument/2006/relationships/printerSettings" Target="../printerSettings/printerSettings15.bin"/><Relationship Id="rId4" Type="http://schemas.openxmlformats.org/officeDocument/2006/relationships/table" Target="../tables/table49.xml"/></Relationships>
</file>

<file path=xl/worksheets/_rels/sheet27.xml.rels><?xml version="1.0" encoding="UTF-8" standalone="yes"?>
<Relationships xmlns="http://schemas.openxmlformats.org/package/2006/relationships"><Relationship Id="rId3" Type="http://schemas.openxmlformats.org/officeDocument/2006/relationships/table" Target="../tables/table51.xml"/><Relationship Id="rId2" Type="http://schemas.openxmlformats.org/officeDocument/2006/relationships/table" Target="../tables/table50.xml"/><Relationship Id="rId1" Type="http://schemas.openxmlformats.org/officeDocument/2006/relationships/drawing" Target="../drawings/drawing27.xml"/></Relationships>
</file>

<file path=xl/worksheets/_rels/sheet28.xml.rels><?xml version="1.0" encoding="UTF-8" standalone="yes"?>
<Relationships xmlns="http://schemas.openxmlformats.org/package/2006/relationships"><Relationship Id="rId3" Type="http://schemas.openxmlformats.org/officeDocument/2006/relationships/table" Target="../tables/table53.xml"/><Relationship Id="rId2" Type="http://schemas.openxmlformats.org/officeDocument/2006/relationships/table" Target="../tables/table52.xml"/><Relationship Id="rId1" Type="http://schemas.openxmlformats.org/officeDocument/2006/relationships/drawing" Target="../drawings/drawing28.xml"/></Relationships>
</file>

<file path=xl/worksheets/_rels/sheet29.xml.rels><?xml version="1.0" encoding="UTF-8" standalone="yes"?>
<Relationships xmlns="http://schemas.openxmlformats.org/package/2006/relationships"><Relationship Id="rId3" Type="http://schemas.openxmlformats.org/officeDocument/2006/relationships/table" Target="../tables/table55.xml"/><Relationship Id="rId2" Type="http://schemas.openxmlformats.org/officeDocument/2006/relationships/table" Target="../tables/table54.xml"/><Relationship Id="rId1" Type="http://schemas.openxmlformats.org/officeDocument/2006/relationships/drawing" Target="../drawings/drawing2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table" Target="../tables/table57.xml"/><Relationship Id="rId2" Type="http://schemas.openxmlformats.org/officeDocument/2006/relationships/table" Target="../tables/table56.xml"/><Relationship Id="rId1" Type="http://schemas.openxmlformats.org/officeDocument/2006/relationships/drawing" Target="../drawings/drawing30.xml"/></Relationships>
</file>

<file path=xl/worksheets/_rels/sheet31.xml.rels><?xml version="1.0" encoding="UTF-8" standalone="yes"?>
<Relationships xmlns="http://schemas.openxmlformats.org/package/2006/relationships"><Relationship Id="rId3" Type="http://schemas.openxmlformats.org/officeDocument/2006/relationships/table" Target="../tables/table59.xml"/><Relationship Id="rId2" Type="http://schemas.openxmlformats.org/officeDocument/2006/relationships/table" Target="../tables/table58.xml"/><Relationship Id="rId1" Type="http://schemas.openxmlformats.org/officeDocument/2006/relationships/drawing" Target="../drawings/drawing31.xml"/><Relationship Id="rId4" Type="http://schemas.openxmlformats.org/officeDocument/2006/relationships/table" Target="../tables/table60.xml"/></Relationships>
</file>

<file path=xl/worksheets/_rels/sheet32.xml.rels><?xml version="1.0" encoding="UTF-8" standalone="yes"?>
<Relationships xmlns="http://schemas.openxmlformats.org/package/2006/relationships"><Relationship Id="rId3" Type="http://schemas.openxmlformats.org/officeDocument/2006/relationships/table" Target="../tables/table62.xml"/><Relationship Id="rId2" Type="http://schemas.openxmlformats.org/officeDocument/2006/relationships/table" Target="../tables/table61.xml"/><Relationship Id="rId1" Type="http://schemas.openxmlformats.org/officeDocument/2006/relationships/drawing" Target="../drawings/drawing32.xml"/><Relationship Id="rId4" Type="http://schemas.openxmlformats.org/officeDocument/2006/relationships/table" Target="../tables/table63.xml"/></Relationships>
</file>

<file path=xl/worksheets/_rels/sheet33.xml.rels><?xml version="1.0" encoding="UTF-8" standalone="yes"?>
<Relationships xmlns="http://schemas.openxmlformats.org/package/2006/relationships"><Relationship Id="rId3" Type="http://schemas.openxmlformats.org/officeDocument/2006/relationships/table" Target="../tables/table64.xml"/><Relationship Id="rId2" Type="http://schemas.openxmlformats.org/officeDocument/2006/relationships/drawing" Target="../drawings/drawing33.xml"/><Relationship Id="rId1" Type="http://schemas.openxmlformats.org/officeDocument/2006/relationships/printerSettings" Target="../printerSettings/printerSettings16.bin"/><Relationship Id="rId4" Type="http://schemas.openxmlformats.org/officeDocument/2006/relationships/table" Target="../tables/table65.xml"/></Relationships>
</file>

<file path=xl/worksheets/_rels/sheet34.xml.rels><?xml version="1.0" encoding="UTF-8" standalone="yes"?>
<Relationships xmlns="http://schemas.openxmlformats.org/package/2006/relationships"><Relationship Id="rId3" Type="http://schemas.openxmlformats.org/officeDocument/2006/relationships/table" Target="../tables/table67.xml"/><Relationship Id="rId2" Type="http://schemas.openxmlformats.org/officeDocument/2006/relationships/table" Target="../tables/table66.xml"/><Relationship Id="rId1" Type="http://schemas.openxmlformats.org/officeDocument/2006/relationships/drawing" Target="../drawings/drawing34.xml"/><Relationship Id="rId4" Type="http://schemas.openxmlformats.org/officeDocument/2006/relationships/table" Target="../tables/table68.xml"/></Relationships>
</file>

<file path=xl/worksheets/_rels/sheet35.xml.rels><?xml version="1.0" encoding="UTF-8" standalone="yes"?>
<Relationships xmlns="http://schemas.openxmlformats.org/package/2006/relationships"><Relationship Id="rId3" Type="http://schemas.openxmlformats.org/officeDocument/2006/relationships/table" Target="../tables/table70.xml"/><Relationship Id="rId2" Type="http://schemas.openxmlformats.org/officeDocument/2006/relationships/table" Target="../tables/table69.xml"/><Relationship Id="rId1" Type="http://schemas.openxmlformats.org/officeDocument/2006/relationships/drawing" Target="../drawings/drawing35.xml"/><Relationship Id="rId4" Type="http://schemas.openxmlformats.org/officeDocument/2006/relationships/table" Target="../tables/table71.xml"/></Relationships>
</file>

<file path=xl/worksheets/_rels/sheet36.xml.rels><?xml version="1.0" encoding="UTF-8" standalone="yes"?>
<Relationships xmlns="http://schemas.openxmlformats.org/package/2006/relationships"><Relationship Id="rId3" Type="http://schemas.openxmlformats.org/officeDocument/2006/relationships/table" Target="../tables/table73.xml"/><Relationship Id="rId2" Type="http://schemas.openxmlformats.org/officeDocument/2006/relationships/table" Target="../tables/table72.xml"/><Relationship Id="rId1" Type="http://schemas.openxmlformats.org/officeDocument/2006/relationships/drawing" Target="../drawings/drawing36.xml"/><Relationship Id="rId4" Type="http://schemas.openxmlformats.org/officeDocument/2006/relationships/table" Target="../tables/table74.xml"/></Relationships>
</file>

<file path=xl/worksheets/_rels/sheet37.xml.rels><?xml version="1.0" encoding="UTF-8" standalone="yes"?>
<Relationships xmlns="http://schemas.openxmlformats.org/package/2006/relationships"><Relationship Id="rId3" Type="http://schemas.openxmlformats.org/officeDocument/2006/relationships/table" Target="../tables/table76.xml"/><Relationship Id="rId2" Type="http://schemas.openxmlformats.org/officeDocument/2006/relationships/table" Target="../tables/table75.xml"/><Relationship Id="rId1" Type="http://schemas.openxmlformats.org/officeDocument/2006/relationships/drawing" Target="../drawings/drawing37.xml"/><Relationship Id="rId4" Type="http://schemas.openxmlformats.org/officeDocument/2006/relationships/table" Target="../tables/table77.xml"/></Relationships>
</file>

<file path=xl/worksheets/_rels/sheet38.xml.rels><?xml version="1.0" encoding="UTF-8" standalone="yes"?>
<Relationships xmlns="http://schemas.openxmlformats.org/package/2006/relationships"><Relationship Id="rId3" Type="http://schemas.openxmlformats.org/officeDocument/2006/relationships/table" Target="../tables/table79.xml"/><Relationship Id="rId7" Type="http://schemas.openxmlformats.org/officeDocument/2006/relationships/table" Target="../tables/table83.xml"/><Relationship Id="rId2" Type="http://schemas.openxmlformats.org/officeDocument/2006/relationships/table" Target="../tables/table78.xml"/><Relationship Id="rId1" Type="http://schemas.openxmlformats.org/officeDocument/2006/relationships/drawing" Target="../drawings/drawing38.xml"/><Relationship Id="rId6" Type="http://schemas.openxmlformats.org/officeDocument/2006/relationships/table" Target="../tables/table82.xml"/><Relationship Id="rId5" Type="http://schemas.openxmlformats.org/officeDocument/2006/relationships/table" Target="../tables/table81.xml"/><Relationship Id="rId4" Type="http://schemas.openxmlformats.org/officeDocument/2006/relationships/table" Target="../tables/table80.xml"/></Relationships>
</file>

<file path=xl/worksheets/_rels/sheet39.xml.rels><?xml version="1.0" encoding="UTF-8" standalone="yes"?>
<Relationships xmlns="http://schemas.openxmlformats.org/package/2006/relationships"><Relationship Id="rId3" Type="http://schemas.openxmlformats.org/officeDocument/2006/relationships/table" Target="../tables/table84.xml"/><Relationship Id="rId2" Type="http://schemas.openxmlformats.org/officeDocument/2006/relationships/drawing" Target="../drawings/drawing39.xml"/><Relationship Id="rId1" Type="http://schemas.openxmlformats.org/officeDocument/2006/relationships/printerSettings" Target="../printerSettings/printerSettings17.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3" Type="http://schemas.openxmlformats.org/officeDocument/2006/relationships/table" Target="../tables/table85.xml"/><Relationship Id="rId2" Type="http://schemas.openxmlformats.org/officeDocument/2006/relationships/drawing" Target="../drawings/drawing40.xml"/><Relationship Id="rId1" Type="http://schemas.openxmlformats.org/officeDocument/2006/relationships/printerSettings" Target="../printerSettings/printerSettings18.bin"/><Relationship Id="rId6" Type="http://schemas.openxmlformats.org/officeDocument/2006/relationships/table" Target="../tables/table88.xml"/><Relationship Id="rId5" Type="http://schemas.openxmlformats.org/officeDocument/2006/relationships/table" Target="../tables/table87.xml"/><Relationship Id="rId4" Type="http://schemas.openxmlformats.org/officeDocument/2006/relationships/table" Target="../tables/table86.xml"/></Relationships>
</file>

<file path=xl/worksheets/_rels/sheet41.xml.rels><?xml version="1.0" encoding="UTF-8" standalone="yes"?>
<Relationships xmlns="http://schemas.openxmlformats.org/package/2006/relationships"><Relationship Id="rId3" Type="http://schemas.openxmlformats.org/officeDocument/2006/relationships/table" Target="../tables/table89.xml"/><Relationship Id="rId2" Type="http://schemas.openxmlformats.org/officeDocument/2006/relationships/drawing" Target="../drawings/drawing41.xml"/><Relationship Id="rId1" Type="http://schemas.openxmlformats.org/officeDocument/2006/relationships/printerSettings" Target="../printerSettings/printerSettings19.bin"/><Relationship Id="rId4" Type="http://schemas.openxmlformats.org/officeDocument/2006/relationships/table" Target="../tables/table90.xml"/></Relationships>
</file>

<file path=xl/worksheets/_rels/sheet42.xml.rels><?xml version="1.0" encoding="UTF-8" standalone="yes"?>
<Relationships xmlns="http://schemas.openxmlformats.org/package/2006/relationships"><Relationship Id="rId3" Type="http://schemas.openxmlformats.org/officeDocument/2006/relationships/table" Target="../tables/table92.xml"/><Relationship Id="rId2" Type="http://schemas.openxmlformats.org/officeDocument/2006/relationships/table" Target="../tables/table91.xml"/><Relationship Id="rId1" Type="http://schemas.openxmlformats.org/officeDocument/2006/relationships/drawing" Target="../drawings/drawing42.xml"/><Relationship Id="rId4" Type="http://schemas.openxmlformats.org/officeDocument/2006/relationships/table" Target="../tables/table93.xml"/></Relationships>
</file>

<file path=xl/worksheets/_rels/sheet43.xml.rels><?xml version="1.0" encoding="UTF-8" standalone="yes"?>
<Relationships xmlns="http://schemas.openxmlformats.org/package/2006/relationships"><Relationship Id="rId3" Type="http://schemas.openxmlformats.org/officeDocument/2006/relationships/table" Target="../tables/table95.xml"/><Relationship Id="rId2" Type="http://schemas.openxmlformats.org/officeDocument/2006/relationships/table" Target="../tables/table94.xml"/><Relationship Id="rId1" Type="http://schemas.openxmlformats.org/officeDocument/2006/relationships/drawing" Target="../drawings/drawing43.xml"/><Relationship Id="rId4" Type="http://schemas.openxmlformats.org/officeDocument/2006/relationships/table" Target="../tables/table96.xml"/></Relationships>
</file>

<file path=xl/worksheets/_rels/sheet44.xml.rels><?xml version="1.0" encoding="UTF-8" standalone="yes"?>
<Relationships xmlns="http://schemas.openxmlformats.org/package/2006/relationships"><Relationship Id="rId2" Type="http://schemas.openxmlformats.org/officeDocument/2006/relationships/table" Target="../tables/table97.xml"/><Relationship Id="rId1" Type="http://schemas.openxmlformats.org/officeDocument/2006/relationships/drawing" Target="../drawings/drawing44.xml"/></Relationships>
</file>

<file path=xl/worksheets/_rels/sheet5.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5.xml"/><Relationship Id="rId5" Type="http://schemas.openxmlformats.org/officeDocument/2006/relationships/table" Target="../tables/table4.xml"/><Relationship Id="rId4" Type="http://schemas.openxmlformats.org/officeDocument/2006/relationships/table" Target="../tables/table3.xml"/></Relationships>
</file>

<file path=xl/worksheets/_rels/sheet7.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drawing" Target="../drawings/drawing7.xml"/><Relationship Id="rId1" Type="http://schemas.openxmlformats.org/officeDocument/2006/relationships/printerSettings" Target="../printerSettings/printerSettings7.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8.xml.rels><?xml version="1.0" encoding="UTF-8" standalone="yes"?>
<Relationships xmlns="http://schemas.openxmlformats.org/package/2006/relationships"><Relationship Id="rId3" Type="http://schemas.openxmlformats.org/officeDocument/2006/relationships/table" Target="../tables/table10.x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table" Target="../tables/table11.xml"/></Relationships>
</file>

<file path=xl/worksheets/_rels/sheet9.xml.rels><?xml version="1.0" encoding="UTF-8" standalone="yes"?>
<Relationships xmlns="http://schemas.openxmlformats.org/package/2006/relationships"><Relationship Id="rId3" Type="http://schemas.openxmlformats.org/officeDocument/2006/relationships/table" Target="../tables/table12.xml"/><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2"/>
  <dimension ref="A1:R98"/>
  <sheetViews>
    <sheetView tabSelected="1" workbookViewId="0"/>
  </sheetViews>
  <sheetFormatPr defaultColWidth="9.33203125" defaultRowHeight="13.5" customHeight="1"/>
  <cols>
    <col min="1" max="1" width="30.6640625" style="197" customWidth="1"/>
    <col min="2" max="2" width="62.1640625" style="195" customWidth="1"/>
    <col min="3" max="3" width="65.33203125" style="195" customWidth="1"/>
    <col min="4" max="4" width="20.5" style="197" bestFit="1" customWidth="1"/>
    <col min="5" max="16" width="8.1640625" style="197" customWidth="1"/>
    <col min="17" max="16384" width="9.33203125" style="197"/>
  </cols>
  <sheetData>
    <row r="1" spans="1:18" ht="46.9" customHeight="1">
      <c r="A1" s="196"/>
    </row>
    <row r="2" spans="1:18" ht="17.25" customHeight="1">
      <c r="A2" s="198" t="s">
        <v>920</v>
      </c>
      <c r="C2" s="199" t="s">
        <v>921</v>
      </c>
      <c r="D2" s="24"/>
      <c r="E2" s="24"/>
      <c r="F2" s="24"/>
      <c r="G2" s="24"/>
      <c r="H2" s="24"/>
      <c r="I2" s="24"/>
      <c r="J2" s="24"/>
      <c r="K2" s="24"/>
    </row>
    <row r="3" spans="1:18" ht="15">
      <c r="A3" s="27" t="s">
        <v>4</v>
      </c>
      <c r="B3" s="247" t="s">
        <v>14</v>
      </c>
      <c r="C3" s="247" t="s">
        <v>15</v>
      </c>
      <c r="D3" s="24"/>
      <c r="E3" s="24"/>
      <c r="F3" s="24"/>
      <c r="G3" s="24"/>
      <c r="H3" s="24"/>
      <c r="I3" s="24"/>
      <c r="J3" s="24"/>
      <c r="K3" s="24"/>
    </row>
    <row r="4" spans="1:18" ht="15">
      <c r="A4" s="200" t="s">
        <v>8</v>
      </c>
      <c r="B4" s="20"/>
      <c r="C4" s="20" t="s">
        <v>23</v>
      </c>
      <c r="D4" s="24"/>
      <c r="E4" s="24"/>
      <c r="F4" s="201"/>
      <c r="G4" s="24"/>
      <c r="H4" s="24"/>
      <c r="I4" s="24"/>
      <c r="J4" s="24"/>
      <c r="K4" s="24"/>
    </row>
    <row r="5" spans="1:18" ht="15">
      <c r="A5" s="194" t="s">
        <v>9</v>
      </c>
      <c r="B5" s="20"/>
      <c r="C5" s="20" t="s">
        <v>24</v>
      </c>
      <c r="D5" s="202"/>
      <c r="E5" s="26"/>
      <c r="F5" s="26"/>
      <c r="G5" s="26"/>
      <c r="H5" s="26"/>
      <c r="I5" s="26"/>
      <c r="J5" s="24"/>
      <c r="K5" s="24"/>
    </row>
    <row r="6" spans="1:18" ht="15">
      <c r="A6" s="194" t="s">
        <v>20</v>
      </c>
      <c r="B6" s="20"/>
      <c r="C6" s="20" t="s">
        <v>25</v>
      </c>
      <c r="D6" s="202"/>
      <c r="E6" s="26"/>
      <c r="F6" s="26"/>
      <c r="G6" s="203"/>
      <c r="H6" s="26"/>
      <c r="I6" s="26"/>
      <c r="J6" s="24"/>
      <c r="K6" s="24"/>
      <c r="L6" s="24"/>
      <c r="M6" s="24"/>
      <c r="N6" s="24"/>
      <c r="O6" s="24"/>
      <c r="P6" s="24"/>
      <c r="Q6" s="24"/>
      <c r="R6" s="24"/>
    </row>
    <row r="7" spans="1:18" ht="15">
      <c r="A7" s="194" t="s">
        <v>21</v>
      </c>
      <c r="B7" s="20"/>
      <c r="C7" s="20" t="s">
        <v>26</v>
      </c>
      <c r="D7" s="202"/>
      <c r="E7" s="26"/>
      <c r="F7" s="26"/>
      <c r="G7" s="203"/>
      <c r="H7" s="26"/>
      <c r="I7" s="26"/>
      <c r="J7" s="24"/>
      <c r="K7" s="24"/>
      <c r="L7" s="24"/>
      <c r="M7" s="24"/>
      <c r="N7" s="24"/>
      <c r="O7" s="24"/>
      <c r="P7" s="24"/>
      <c r="Q7" s="24"/>
      <c r="R7" s="24"/>
    </row>
    <row r="8" spans="1:18" ht="15">
      <c r="A8" s="194" t="s">
        <v>10</v>
      </c>
      <c r="B8" s="20"/>
      <c r="C8" s="20" t="s">
        <v>11</v>
      </c>
      <c r="D8" s="204"/>
      <c r="E8" s="204"/>
      <c r="F8" s="205"/>
      <c r="G8" s="204"/>
      <c r="H8" s="204"/>
      <c r="I8" s="204"/>
      <c r="J8" s="24"/>
      <c r="K8" s="24"/>
      <c r="L8" s="24"/>
      <c r="M8" s="24"/>
      <c r="N8" s="24"/>
      <c r="O8" s="24"/>
      <c r="P8" s="24"/>
      <c r="Q8" s="24"/>
      <c r="R8" s="24"/>
    </row>
    <row r="9" spans="1:18" ht="15">
      <c r="A9" s="194" t="s">
        <v>27</v>
      </c>
      <c r="B9" s="20"/>
      <c r="C9" s="20" t="s">
        <v>28</v>
      </c>
      <c r="D9" s="204"/>
      <c r="E9" s="204"/>
      <c r="F9" s="205"/>
      <c r="G9" s="204"/>
      <c r="H9" s="204"/>
      <c r="I9" s="204"/>
      <c r="J9" s="24"/>
      <c r="K9" s="24"/>
      <c r="L9" s="24"/>
      <c r="M9" s="24"/>
      <c r="N9" s="24"/>
      <c r="O9" s="24"/>
      <c r="P9" s="24"/>
      <c r="Q9" s="24"/>
      <c r="R9" s="24"/>
    </row>
    <row r="10" spans="1:18" ht="40.5">
      <c r="A10" s="206" t="s">
        <v>29</v>
      </c>
      <c r="B10" s="207" t="s">
        <v>30</v>
      </c>
      <c r="C10" s="207" t="s">
        <v>31</v>
      </c>
      <c r="D10" s="204"/>
      <c r="E10" s="204"/>
      <c r="F10" s="205"/>
      <c r="G10" s="204"/>
      <c r="H10" s="204"/>
      <c r="I10" s="204"/>
      <c r="J10" s="24"/>
      <c r="K10" s="24"/>
      <c r="L10" s="24"/>
      <c r="M10" s="24"/>
      <c r="N10" s="24"/>
      <c r="O10" s="24"/>
      <c r="P10" s="24"/>
      <c r="Q10" s="24"/>
      <c r="R10" s="24"/>
    </row>
    <row r="11" spans="1:18" ht="40.5">
      <c r="A11" s="206" t="s">
        <v>32</v>
      </c>
      <c r="B11" s="207" t="s">
        <v>33</v>
      </c>
      <c r="C11" s="207" t="s">
        <v>34</v>
      </c>
      <c r="E11" s="24"/>
      <c r="F11" s="24"/>
      <c r="H11" s="26"/>
      <c r="I11" s="26"/>
      <c r="J11" s="24"/>
      <c r="K11" s="24"/>
      <c r="L11" s="26"/>
      <c r="M11" s="26"/>
      <c r="N11" s="26"/>
      <c r="O11" s="26"/>
      <c r="P11" s="24"/>
      <c r="Q11" s="24"/>
      <c r="R11" s="24"/>
    </row>
    <row r="12" spans="1:18" ht="40.5">
      <c r="A12" s="206" t="s">
        <v>35</v>
      </c>
      <c r="B12" s="207" t="s">
        <v>36</v>
      </c>
      <c r="C12" s="207" t="s">
        <v>37</v>
      </c>
      <c r="E12" s="26"/>
      <c r="F12" s="26"/>
      <c r="G12" s="26"/>
      <c r="H12" s="26"/>
      <c r="I12" s="26"/>
      <c r="J12" s="24"/>
      <c r="K12" s="26"/>
      <c r="L12" s="26"/>
      <c r="M12" s="26"/>
      <c r="N12" s="26"/>
      <c r="O12" s="26"/>
      <c r="P12" s="24"/>
      <c r="Q12" s="24"/>
      <c r="R12" s="24"/>
    </row>
    <row r="13" spans="1:18" ht="27">
      <c r="A13" s="206" t="s">
        <v>38</v>
      </c>
      <c r="B13" s="209" t="s">
        <v>922</v>
      </c>
      <c r="C13" s="209" t="s">
        <v>923</v>
      </c>
      <c r="E13" s="26"/>
      <c r="F13" s="26"/>
      <c r="G13" s="26"/>
      <c r="H13" s="26"/>
      <c r="I13" s="26"/>
      <c r="J13" s="24"/>
      <c r="K13" s="26"/>
      <c r="L13" s="26"/>
      <c r="M13" s="26"/>
      <c r="N13" s="26"/>
      <c r="O13" s="26"/>
      <c r="P13" s="24"/>
      <c r="Q13" s="24"/>
      <c r="R13" s="24"/>
    </row>
    <row r="14" spans="1:18" ht="40.5">
      <c r="A14" s="206" t="s">
        <v>39</v>
      </c>
      <c r="B14" s="207" t="s">
        <v>40</v>
      </c>
      <c r="C14" s="207" t="s">
        <v>41</v>
      </c>
      <c r="E14" s="26"/>
      <c r="F14" s="26"/>
      <c r="G14" s="26"/>
      <c r="H14" s="26"/>
      <c r="I14" s="26"/>
      <c r="J14" s="24"/>
      <c r="K14" s="26"/>
      <c r="L14" s="24"/>
      <c r="M14" s="24"/>
      <c r="N14" s="24"/>
      <c r="O14" s="24"/>
      <c r="P14" s="24"/>
      <c r="Q14" s="24"/>
      <c r="R14" s="24"/>
    </row>
    <row r="15" spans="1:18" ht="40.5">
      <c r="A15" s="206" t="s">
        <v>42</v>
      </c>
      <c r="B15" s="207" t="s">
        <v>43</v>
      </c>
      <c r="C15" s="207" t="s">
        <v>44</v>
      </c>
      <c r="E15" s="24"/>
      <c r="F15" s="24"/>
      <c r="H15" s="26"/>
      <c r="I15" s="26"/>
      <c r="J15" s="24"/>
      <c r="K15" s="24"/>
      <c r="L15" s="24"/>
      <c r="M15" s="24"/>
      <c r="N15" s="24"/>
      <c r="O15" s="24"/>
      <c r="P15" s="24"/>
      <c r="Q15" s="24"/>
      <c r="R15" s="24"/>
    </row>
    <row r="16" spans="1:18" ht="54">
      <c r="A16" s="206" t="s">
        <v>45</v>
      </c>
      <c r="B16" s="207" t="s">
        <v>46</v>
      </c>
      <c r="C16" s="207" t="s">
        <v>47</v>
      </c>
      <c r="E16" s="26"/>
      <c r="F16" s="26"/>
      <c r="G16" s="26"/>
      <c r="H16" s="26"/>
      <c r="I16" s="26"/>
      <c r="J16" s="24"/>
      <c r="K16" s="24"/>
    </row>
    <row r="17" spans="1:11" ht="27">
      <c r="A17" s="206" t="s">
        <v>48</v>
      </c>
      <c r="B17" s="209" t="s">
        <v>924</v>
      </c>
      <c r="C17" s="209" t="s">
        <v>925</v>
      </c>
      <c r="E17" s="26"/>
      <c r="F17" s="26"/>
      <c r="G17" s="26"/>
      <c r="H17" s="26"/>
      <c r="I17" s="26"/>
      <c r="J17" s="24"/>
      <c r="K17" s="24"/>
    </row>
    <row r="18" spans="1:11" ht="40.5">
      <c r="A18" s="206" t="s">
        <v>49</v>
      </c>
      <c r="B18" s="209" t="s">
        <v>1145</v>
      </c>
      <c r="C18" s="209" t="s">
        <v>1146</v>
      </c>
      <c r="D18" s="26"/>
      <c r="E18" s="26"/>
      <c r="F18" s="26"/>
      <c r="G18" s="26"/>
      <c r="H18" s="26"/>
      <c r="I18" s="26"/>
      <c r="J18" s="24"/>
      <c r="K18" s="24"/>
    </row>
    <row r="19" spans="1:11" ht="40.5">
      <c r="A19" s="206" t="s">
        <v>50</v>
      </c>
      <c r="B19" s="207" t="s">
        <v>51</v>
      </c>
      <c r="C19" s="207" t="s">
        <v>52</v>
      </c>
      <c r="D19" s="26"/>
      <c r="E19" s="26"/>
      <c r="F19" s="26"/>
      <c r="G19" s="26"/>
      <c r="H19" s="26"/>
      <c r="I19" s="26"/>
      <c r="J19" s="24"/>
      <c r="K19" s="24"/>
    </row>
    <row r="20" spans="1:11" ht="40.5">
      <c r="A20" s="206" t="s">
        <v>53</v>
      </c>
      <c r="B20" s="207" t="s">
        <v>54</v>
      </c>
      <c r="C20" s="207" t="s">
        <v>55</v>
      </c>
      <c r="D20" s="26"/>
      <c r="E20" s="26"/>
      <c r="F20" s="26"/>
      <c r="G20" s="26"/>
      <c r="H20" s="26"/>
      <c r="I20" s="26"/>
      <c r="J20" s="24"/>
      <c r="K20" s="24"/>
    </row>
    <row r="21" spans="1:11" ht="54">
      <c r="A21" s="206" t="s">
        <v>56</v>
      </c>
      <c r="B21" s="207" t="s">
        <v>57</v>
      </c>
      <c r="C21" s="209" t="s">
        <v>58</v>
      </c>
      <c r="D21" s="26"/>
      <c r="E21" s="26"/>
      <c r="F21" s="26"/>
      <c r="G21" s="26"/>
      <c r="H21" s="26"/>
      <c r="I21" s="26"/>
      <c r="J21" s="24"/>
      <c r="K21" s="24"/>
    </row>
    <row r="22" spans="1:11" ht="40.5">
      <c r="A22" s="206" t="s">
        <v>59</v>
      </c>
      <c r="B22" s="207" t="s">
        <v>1143</v>
      </c>
      <c r="C22" s="207" t="s">
        <v>1144</v>
      </c>
      <c r="D22" s="208"/>
      <c r="E22" s="208"/>
      <c r="F22" s="208"/>
      <c r="G22" s="208"/>
      <c r="H22" s="208"/>
      <c r="I22" s="208"/>
    </row>
    <row r="23" spans="1:11" ht="40.5">
      <c r="A23" s="206" t="s">
        <v>60</v>
      </c>
      <c r="B23" s="209" t="s">
        <v>926</v>
      </c>
      <c r="C23" s="209" t="s">
        <v>927</v>
      </c>
      <c r="D23" s="208"/>
      <c r="E23" s="208"/>
      <c r="F23" s="208"/>
      <c r="G23" s="208"/>
      <c r="H23" s="208"/>
      <c r="I23" s="208"/>
    </row>
    <row r="24" spans="1:11" ht="54">
      <c r="A24" s="206" t="s">
        <v>61</v>
      </c>
      <c r="B24" s="209" t="s">
        <v>1147</v>
      </c>
      <c r="C24" s="209" t="s">
        <v>1148</v>
      </c>
      <c r="D24" s="208"/>
      <c r="E24" s="208"/>
      <c r="F24" s="208"/>
      <c r="G24" s="208"/>
      <c r="H24" s="208"/>
      <c r="I24" s="208"/>
    </row>
    <row r="25" spans="1:11" ht="54">
      <c r="A25" s="206" t="s">
        <v>62</v>
      </c>
      <c r="B25" s="209" t="s">
        <v>1149</v>
      </c>
      <c r="C25" s="209" t="s">
        <v>1150</v>
      </c>
      <c r="D25" s="208"/>
      <c r="E25" s="208"/>
      <c r="F25" s="208"/>
      <c r="G25" s="208"/>
      <c r="H25" s="208"/>
      <c r="I25" s="208"/>
    </row>
    <row r="26" spans="1:11" ht="54">
      <c r="A26" s="206" t="s">
        <v>63</v>
      </c>
      <c r="B26" s="209" t="s">
        <v>928</v>
      </c>
      <c r="C26" s="209" t="s">
        <v>929</v>
      </c>
      <c r="D26" s="208"/>
      <c r="E26" s="208"/>
      <c r="F26" s="208"/>
      <c r="G26" s="208"/>
      <c r="H26" s="208"/>
      <c r="I26" s="208"/>
    </row>
    <row r="27" spans="1:11" ht="40.5">
      <c r="A27" s="206" t="s">
        <v>64</v>
      </c>
      <c r="B27" s="209" t="s">
        <v>1151</v>
      </c>
      <c r="C27" s="209" t="s">
        <v>1152</v>
      </c>
      <c r="D27" s="208"/>
      <c r="E27" s="208"/>
      <c r="F27" s="208"/>
      <c r="G27" s="208"/>
      <c r="H27" s="208"/>
      <c r="I27" s="208"/>
    </row>
    <row r="28" spans="1:11" ht="27">
      <c r="A28" s="206" t="s">
        <v>65</v>
      </c>
      <c r="B28" s="207" t="s">
        <v>66</v>
      </c>
      <c r="C28" s="207" t="s">
        <v>67</v>
      </c>
      <c r="D28" s="208"/>
      <c r="E28" s="208"/>
      <c r="F28" s="208"/>
      <c r="G28" s="208"/>
      <c r="H28" s="208"/>
      <c r="I28" s="208"/>
    </row>
    <row r="29" spans="1:11" ht="40.5">
      <c r="A29" s="206" t="s">
        <v>68</v>
      </c>
      <c r="B29" s="207" t="s">
        <v>1153</v>
      </c>
      <c r="C29" s="207" t="s">
        <v>1154</v>
      </c>
    </row>
    <row r="30" spans="1:11" ht="54">
      <c r="A30" s="206" t="s">
        <v>69</v>
      </c>
      <c r="B30" s="209" t="s">
        <v>1155</v>
      </c>
      <c r="C30" s="209" t="s">
        <v>1156</v>
      </c>
    </row>
    <row r="31" spans="1:11" ht="67.5">
      <c r="A31" s="206" t="s">
        <v>70</v>
      </c>
      <c r="B31" s="209" t="s">
        <v>1157</v>
      </c>
      <c r="C31" s="209" t="s">
        <v>1158</v>
      </c>
    </row>
    <row r="32" spans="1:11" ht="54">
      <c r="A32" s="206" t="s">
        <v>71</v>
      </c>
      <c r="B32" s="209" t="s">
        <v>1159</v>
      </c>
      <c r="C32" s="209" t="s">
        <v>1160</v>
      </c>
    </row>
    <row r="33" spans="1:3" ht="67.5">
      <c r="A33" s="206" t="s">
        <v>72</v>
      </c>
      <c r="B33" s="209" t="s">
        <v>1161</v>
      </c>
      <c r="C33" s="209" t="s">
        <v>1162</v>
      </c>
    </row>
    <row r="34" spans="1:3" ht="27">
      <c r="A34" s="206" t="s">
        <v>73</v>
      </c>
      <c r="B34" s="209" t="s">
        <v>1163</v>
      </c>
      <c r="C34" s="209" t="s">
        <v>1164</v>
      </c>
    </row>
    <row r="35" spans="1:3" ht="27">
      <c r="A35" s="206" t="s">
        <v>74</v>
      </c>
      <c r="B35" s="209" t="s">
        <v>1165</v>
      </c>
      <c r="C35" s="209" t="s">
        <v>1166</v>
      </c>
    </row>
    <row r="36" spans="1:3" ht="40.5">
      <c r="A36" s="206" t="s">
        <v>75</v>
      </c>
      <c r="B36" s="209" t="s">
        <v>1167</v>
      </c>
      <c r="C36" s="209" t="s">
        <v>1168</v>
      </c>
    </row>
    <row r="37" spans="1:3" ht="27">
      <c r="A37" s="206" t="s">
        <v>76</v>
      </c>
      <c r="B37" s="209" t="s">
        <v>1169</v>
      </c>
      <c r="C37" s="209" t="s">
        <v>1170</v>
      </c>
    </row>
    <row r="38" spans="1:3" ht="27">
      <c r="A38" s="206" t="s">
        <v>77</v>
      </c>
      <c r="B38" s="209" t="s">
        <v>930</v>
      </c>
      <c r="C38" s="209" t="s">
        <v>931</v>
      </c>
    </row>
    <row r="39" spans="1:3" ht="40.5">
      <c r="A39" s="206" t="s">
        <v>78</v>
      </c>
      <c r="B39" s="209" t="s">
        <v>1171</v>
      </c>
      <c r="C39" s="209" t="s">
        <v>1172</v>
      </c>
    </row>
    <row r="40" spans="1:3" ht="40.5">
      <c r="A40" s="206" t="s">
        <v>79</v>
      </c>
      <c r="B40" s="209" t="s">
        <v>1173</v>
      </c>
      <c r="C40" s="209" t="s">
        <v>1174</v>
      </c>
    </row>
    <row r="41" spans="1:3" ht="40.5">
      <c r="A41" s="206" t="s">
        <v>80</v>
      </c>
      <c r="B41" s="209" t="s">
        <v>932</v>
      </c>
      <c r="C41" s="209" t="s">
        <v>933</v>
      </c>
    </row>
    <row r="42" spans="1:3" ht="27">
      <c r="A42" s="206" t="s">
        <v>81</v>
      </c>
      <c r="B42" s="209" t="s">
        <v>1175</v>
      </c>
      <c r="C42" s="209" t="s">
        <v>1176</v>
      </c>
    </row>
    <row r="43" spans="1:3" ht="27">
      <c r="A43" s="206" t="s">
        <v>82</v>
      </c>
      <c r="B43" s="209" t="s">
        <v>934</v>
      </c>
      <c r="C43" s="209" t="s">
        <v>935</v>
      </c>
    </row>
    <row r="44" spans="1:3" ht="40.5">
      <c r="A44" s="206" t="s">
        <v>83</v>
      </c>
      <c r="B44" s="209" t="s">
        <v>1177</v>
      </c>
      <c r="C44" s="209" t="s">
        <v>1178</v>
      </c>
    </row>
    <row r="45" spans="1:3" ht="27">
      <c r="A45" s="206" t="s">
        <v>84</v>
      </c>
      <c r="B45" s="207" t="s">
        <v>85</v>
      </c>
      <c r="C45" s="207" t="s">
        <v>86</v>
      </c>
    </row>
    <row r="46" spans="1:3" ht="27">
      <c r="A46" s="206" t="s">
        <v>87</v>
      </c>
      <c r="B46" s="207" t="s">
        <v>88</v>
      </c>
      <c r="C46" s="207" t="s">
        <v>89</v>
      </c>
    </row>
    <row r="47" spans="1:3" ht="40.5">
      <c r="A47" s="206" t="s">
        <v>90</v>
      </c>
      <c r="B47" s="209" t="s">
        <v>1179</v>
      </c>
      <c r="C47" s="209" t="s">
        <v>1180</v>
      </c>
    </row>
    <row r="48" spans="1:3" ht="13.5" customHeight="1">
      <c r="B48" s="207"/>
      <c r="C48" s="207"/>
    </row>
    <row r="49" spans="2:3" ht="13.5" customHeight="1">
      <c r="B49" s="207"/>
      <c r="C49" s="207"/>
    </row>
    <row r="50" spans="2:3" ht="13.5" customHeight="1">
      <c r="B50" s="207"/>
      <c r="C50" s="207"/>
    </row>
    <row r="51" spans="2:3" ht="13.5" customHeight="1">
      <c r="B51" s="207"/>
      <c r="C51" s="207"/>
    </row>
    <row r="52" spans="2:3" ht="13.5" customHeight="1">
      <c r="B52" s="207"/>
      <c r="C52" s="207"/>
    </row>
    <row r="53" spans="2:3" ht="13.5" customHeight="1">
      <c r="B53" s="207"/>
      <c r="C53" s="207"/>
    </row>
    <row r="54" spans="2:3" ht="13.5" customHeight="1">
      <c r="B54" s="207"/>
      <c r="C54" s="207"/>
    </row>
    <row r="55" spans="2:3" ht="13.5" customHeight="1">
      <c r="B55" s="207"/>
      <c r="C55" s="207"/>
    </row>
    <row r="56" spans="2:3" ht="13.5" customHeight="1">
      <c r="B56" s="207"/>
      <c r="C56" s="207"/>
    </row>
    <row r="57" spans="2:3" ht="13.5" customHeight="1">
      <c r="B57" s="207"/>
      <c r="C57" s="207"/>
    </row>
    <row r="58" spans="2:3" ht="13.5" customHeight="1">
      <c r="B58" s="207"/>
      <c r="C58" s="207"/>
    </row>
    <row r="59" spans="2:3" ht="13.5" customHeight="1">
      <c r="B59" s="207"/>
      <c r="C59" s="207"/>
    </row>
    <row r="60" spans="2:3" ht="13.5" customHeight="1">
      <c r="B60" s="207"/>
      <c r="C60" s="207"/>
    </row>
    <row r="61" spans="2:3" ht="13.5" customHeight="1">
      <c r="B61" s="207"/>
      <c r="C61" s="207"/>
    </row>
    <row r="62" spans="2:3" ht="13.5" customHeight="1">
      <c r="B62" s="207"/>
      <c r="C62" s="207"/>
    </row>
    <row r="63" spans="2:3" ht="13.5" customHeight="1">
      <c r="B63" s="207"/>
      <c r="C63" s="207"/>
    </row>
    <row r="64" spans="2:3" ht="13.5" customHeight="1">
      <c r="B64" s="207"/>
      <c r="C64" s="207"/>
    </row>
    <row r="65" spans="2:3" ht="13.5" customHeight="1">
      <c r="B65" s="207"/>
      <c r="C65" s="207"/>
    </row>
    <row r="66" spans="2:3" ht="13.5" customHeight="1">
      <c r="B66" s="207"/>
      <c r="C66" s="207"/>
    </row>
    <row r="67" spans="2:3" ht="13.5" customHeight="1">
      <c r="B67" s="207"/>
      <c r="C67" s="207"/>
    </row>
    <row r="68" spans="2:3" ht="13.5" customHeight="1">
      <c r="B68" s="207"/>
      <c r="C68" s="207"/>
    </row>
    <row r="69" spans="2:3" ht="13.5" customHeight="1">
      <c r="B69" s="207"/>
      <c r="C69" s="207"/>
    </row>
    <row r="70" spans="2:3" ht="13.5" customHeight="1">
      <c r="B70" s="207"/>
      <c r="C70" s="207"/>
    </row>
    <row r="71" spans="2:3" ht="13.5" customHeight="1">
      <c r="B71" s="207"/>
      <c r="C71" s="207"/>
    </row>
    <row r="72" spans="2:3" ht="13.5" customHeight="1">
      <c r="B72" s="207"/>
      <c r="C72" s="207"/>
    </row>
    <row r="73" spans="2:3" ht="13.5" customHeight="1">
      <c r="B73" s="207"/>
      <c r="C73" s="207"/>
    </row>
    <row r="74" spans="2:3" ht="13.5" customHeight="1">
      <c r="B74" s="207"/>
      <c r="C74" s="207"/>
    </row>
    <row r="75" spans="2:3" ht="13.5" customHeight="1">
      <c r="B75" s="207"/>
      <c r="C75" s="207"/>
    </row>
    <row r="76" spans="2:3" ht="13.5" customHeight="1">
      <c r="B76" s="207"/>
      <c r="C76" s="207"/>
    </row>
    <row r="77" spans="2:3" ht="13.5" customHeight="1">
      <c r="B77" s="207"/>
      <c r="C77" s="207"/>
    </row>
    <row r="78" spans="2:3" ht="13.5" customHeight="1">
      <c r="B78" s="207"/>
      <c r="C78" s="207"/>
    </row>
    <row r="79" spans="2:3" ht="13.5" customHeight="1">
      <c r="B79" s="207"/>
      <c r="C79" s="207"/>
    </row>
    <row r="80" spans="2:3" ht="13.5" customHeight="1">
      <c r="B80" s="207"/>
      <c r="C80" s="207"/>
    </row>
    <row r="81" spans="2:3" ht="13.5" customHeight="1">
      <c r="B81" s="207"/>
      <c r="C81" s="207"/>
    </row>
    <row r="82" spans="2:3" ht="13.5" customHeight="1">
      <c r="B82" s="207"/>
      <c r="C82" s="207"/>
    </row>
    <row r="83" spans="2:3" ht="13.5" customHeight="1">
      <c r="B83" s="207"/>
      <c r="C83" s="207"/>
    </row>
    <row r="84" spans="2:3" ht="13.5" customHeight="1">
      <c r="B84" s="207"/>
      <c r="C84" s="207"/>
    </row>
    <row r="85" spans="2:3" ht="13.5" customHeight="1">
      <c r="B85" s="207"/>
      <c r="C85" s="207"/>
    </row>
    <row r="86" spans="2:3" ht="13.5" customHeight="1">
      <c r="B86" s="207"/>
      <c r="C86" s="207"/>
    </row>
    <row r="87" spans="2:3" ht="13.5" customHeight="1">
      <c r="B87" s="207"/>
      <c r="C87" s="207"/>
    </row>
    <row r="88" spans="2:3" ht="13.5" customHeight="1">
      <c r="B88" s="207"/>
      <c r="C88" s="207"/>
    </row>
    <row r="89" spans="2:3" ht="13.5" customHeight="1">
      <c r="B89" s="207"/>
      <c r="C89" s="207"/>
    </row>
    <row r="90" spans="2:3" ht="13.5" customHeight="1">
      <c r="B90" s="207"/>
      <c r="C90" s="207"/>
    </row>
    <row r="91" spans="2:3" ht="13.5" customHeight="1">
      <c r="B91" s="207"/>
      <c r="C91" s="207"/>
    </row>
    <row r="92" spans="2:3" ht="13.5" customHeight="1">
      <c r="B92" s="207"/>
      <c r="C92" s="207"/>
    </row>
    <row r="93" spans="2:3" ht="13.5" customHeight="1">
      <c r="B93" s="207"/>
      <c r="C93" s="207"/>
    </row>
    <row r="94" spans="2:3" ht="13.5" customHeight="1">
      <c r="B94" s="207"/>
      <c r="C94" s="207"/>
    </row>
    <row r="95" spans="2:3" ht="13.5" customHeight="1">
      <c r="B95" s="207"/>
      <c r="C95" s="207"/>
    </row>
    <row r="96" spans="2:3" ht="13.5" customHeight="1">
      <c r="B96" s="207"/>
      <c r="C96" s="207"/>
    </row>
    <row r="97" spans="2:3" ht="13.5" customHeight="1">
      <c r="B97" s="207"/>
      <c r="C97" s="207"/>
    </row>
    <row r="98" spans="2:3" ht="13.5" customHeight="1">
      <c r="B98" s="207"/>
      <c r="C98" s="207"/>
    </row>
  </sheetData>
  <hyperlinks>
    <hyperlink ref="A8" location="'Ordlista - List of terms'!A1" display="Ordlista - List of Terms" xr:uid="{00000000-0004-0000-0000-000000000000}"/>
    <hyperlink ref="A5" location="'Mer information'!A1" display="Mer information" xr:uid="{00000000-0004-0000-0000-000001000000}"/>
    <hyperlink ref="A6" location="'Om statistiken'!A1" display="Ordlista - List of Terms" xr:uid="{00000000-0004-0000-0000-000002000000}"/>
    <hyperlink ref="A7" location="'Definitioner och mått'!A1" display="Definitioner och mått" xr:uid="{00000000-0004-0000-0000-000003000000}"/>
    <hyperlink ref="A10" location="'Tabell 1 A–D'!A1" display="Tabell 1 A–D" xr:uid="{00000000-0004-0000-0000-000004000000}"/>
    <hyperlink ref="A11" location="'Tabell 2 A–B'!A1" display="Tabell 2 A–B" xr:uid="{00000000-0004-0000-0000-000005000000}"/>
    <hyperlink ref="A12" location="'Tabell 3'!A1" display="Tabell 3" xr:uid="{00000000-0004-0000-0000-000006000000}"/>
    <hyperlink ref="A13" location="'Tabell 4A–C'!A1" display="Tabell 4 A–C" xr:uid="{00000000-0004-0000-0000-000007000000}"/>
    <hyperlink ref="A14" location="'Tabell 5 A–C'!A1" display="Tabell 5 A–C" xr:uid="{00000000-0004-0000-0000-000008000000}"/>
    <hyperlink ref="A15" location="'Tabell 6 A–B'!A1" display="Tabell 6 A–B" xr:uid="{00000000-0004-0000-0000-000009000000}"/>
    <hyperlink ref="A16" location="'Tabell 7'!A1" display="Tabell 7" xr:uid="{00000000-0004-0000-0000-00000A000000}"/>
    <hyperlink ref="A17" location="'Tabell 8 A–C'!A1" display="Tabell 8 A–C" xr:uid="{00000000-0004-0000-0000-00000B000000}"/>
    <hyperlink ref="A18" location="'Tabell 9 A–C'!A1" display="Tabell 9 A–C" xr:uid="{00000000-0004-0000-0000-00000C000000}"/>
    <hyperlink ref="A19" location="'Tabell 10 A–B'!A1" display="Tabell 10 A–B" xr:uid="{00000000-0004-0000-0000-00000D000000}"/>
    <hyperlink ref="A20" location="'Tabell 11 A–B'!A1" display="Tabell 11 A–B" xr:uid="{00000000-0004-0000-0000-00000E000000}"/>
    <hyperlink ref="A21" location="'Tabell 12'!A1" display="Tabell 12 " xr:uid="{00000000-0004-0000-0000-00000F000000}"/>
    <hyperlink ref="A22" location="'Tabell 13 A–B'!A1" display="Tabell 13 A–B" xr:uid="{00000000-0004-0000-0000-000010000000}"/>
    <hyperlink ref="A23" location="'Tabell 14 A–B'!A1" display="Tabell 14 A–B" xr:uid="{00000000-0004-0000-0000-000011000000}"/>
    <hyperlink ref="A24" location="'Tabell 15 A–B'!A1" display="Tabell 15 A–B" xr:uid="{00000000-0004-0000-0000-000012000000}"/>
    <hyperlink ref="A25" location="'Tabell 16'!A1" display="Tabell 16" xr:uid="{00000000-0004-0000-0000-000013000000}"/>
    <hyperlink ref="A26" location="'Tabell 17 A–B'!A1" display="Tabell 17 A–B" xr:uid="{00000000-0004-0000-0000-000014000000}"/>
    <hyperlink ref="A27" location="'Tabell 18 A–C'!A1" display="Tabell 18A–C" xr:uid="{00000000-0004-0000-0000-000015000000}"/>
    <hyperlink ref="A28" location="'Tabell 19 A–C'!A1" display="Tabell 19 A–C" xr:uid="{00000000-0004-0000-0000-000016000000}"/>
    <hyperlink ref="A29" location="'Tabell 20 A–B'!A1" display="Tabell 20 A–B" xr:uid="{00000000-0004-0000-0000-000017000000}"/>
    <hyperlink ref="A30" location="'Tabell 21 A–B'!A1" display="Tabell 21 A–B" xr:uid="{00000000-0004-0000-0000-000018000000}"/>
    <hyperlink ref="A31" location="'Tabell 22 A–B'!A1" display="Tabell 22 A–B" xr:uid="{00000000-0004-0000-0000-000019000000}"/>
    <hyperlink ref="A32" location="'Tabell 23 A–B'!A1" display="Tabell 23 A–B" xr:uid="{00000000-0004-0000-0000-00001A000000}"/>
    <hyperlink ref="A33" location="'Tabell 24 A–B'!A1" display="Tabell 24 A–B" xr:uid="{00000000-0004-0000-0000-00001B000000}"/>
    <hyperlink ref="A34" location="'Tabell 25 A–C'!A1" display="Tabell 25  A–C" xr:uid="{00000000-0004-0000-0000-00001C000000}"/>
    <hyperlink ref="A35" location="'Tabell 26 A–C'!A1" display="Tabell 26  A–C" xr:uid="{00000000-0004-0000-0000-00001D000000}"/>
    <hyperlink ref="A36" location="'Tabell 27 A–B'!A1" display="Tabell 27 A–B" xr:uid="{00000000-0004-0000-0000-00001E000000}"/>
    <hyperlink ref="A37" location="'Tabell 28 A–C'!A1" display="Tabell 28 A–C" xr:uid="{00000000-0004-0000-0000-00001F000000}"/>
    <hyperlink ref="A38" location="'Tabell 29 A–C'!A1" display="Tabell 29 A–C" xr:uid="{00000000-0004-0000-0000-000020000000}"/>
    <hyperlink ref="A39" location="'Tabell 30 A–C'!A1" display="Tabell 30 A–C" xr:uid="{00000000-0004-0000-0000-000021000000}"/>
    <hyperlink ref="A40" location="'Tabell 31 A–C'!A1" display="Tabell 31 A–C" xr:uid="{00000000-0004-0000-0000-000022000000}"/>
    <hyperlink ref="A41" location="'Tabell 32 A–C'!A1" display="Tabell 32 A–B" xr:uid="{00000000-0004-0000-0000-000023000000}"/>
    <hyperlink ref="A42" location="'Tabell 33'!A1" display="Tabell 33" xr:uid="{00000000-0004-0000-0000-000024000000}"/>
    <hyperlink ref="A43" location="'Tabell 34A–D'!A1" display="Tabell 34 A–D" xr:uid="{00000000-0004-0000-0000-000025000000}"/>
    <hyperlink ref="A44" location="'Tabell 35 A–B'!A1" display="Tabell 35 A–B" xr:uid="{00000000-0004-0000-0000-000026000000}"/>
    <hyperlink ref="A45" location="'Tabell 36 A–C'!A1" display="Tabell 36 A–C" xr:uid="{00000000-0004-0000-0000-000027000000}"/>
    <hyperlink ref="A46" location="'Tabell 37 A–C'!A1" display="Tabell 37 A–C" xr:uid="{00000000-0004-0000-0000-000028000000}"/>
    <hyperlink ref="A47" location="'Tabell 38'!A1" display="Tabell 38" xr:uid="{00000000-0004-0000-0000-000029000000}"/>
    <hyperlink ref="A9" location="Innehållsförteckning!A1" display="Kodlista" xr:uid="{00000000-0004-0000-0000-00002A000000}"/>
    <hyperlink ref="B3" r:id="rId1" xr:uid="{EEBD6FD8-4846-48F3-B6E8-B944D4D14CC5}"/>
    <hyperlink ref="C3" r:id="rId2" xr:uid="{FD4E3541-3067-41F6-9518-EED8B347FDC1}"/>
  </hyperlinks>
  <pageMargins left="0.7" right="0.7" top="0.75" bottom="0.75" header="0.3" footer="0.3"/>
  <pageSetup paperSize="9" orientation="portrait" r:id="rId3"/>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U72"/>
  <sheetViews>
    <sheetView zoomScaleNormal="100" workbookViewId="0"/>
  </sheetViews>
  <sheetFormatPr defaultColWidth="9.33203125" defaultRowHeight="13.5"/>
  <cols>
    <col min="1" max="1" width="15.5" style="16" customWidth="1"/>
    <col min="2" max="2" width="16.33203125" style="16" bestFit="1" customWidth="1"/>
    <col min="3" max="3" width="15.33203125" style="16" bestFit="1" customWidth="1"/>
    <col min="4" max="4" width="19.83203125" style="16" bestFit="1" customWidth="1"/>
    <col min="5" max="5" width="18.83203125" style="16" bestFit="1" customWidth="1"/>
    <col min="6" max="6" width="18.1640625" style="16" bestFit="1" customWidth="1"/>
    <col min="7" max="7" width="17" style="16" bestFit="1" customWidth="1"/>
    <col min="8" max="8" width="16.1640625" style="16" bestFit="1" customWidth="1"/>
    <col min="9" max="9" width="15" style="16" bestFit="1" customWidth="1"/>
    <col min="10" max="10" width="16.1640625" style="16" bestFit="1" customWidth="1"/>
    <col min="11" max="11" width="15" style="16" bestFit="1" customWidth="1"/>
    <col min="12" max="12" width="16.1640625" style="16" bestFit="1" customWidth="1"/>
    <col min="13" max="13" width="15" style="16" bestFit="1" customWidth="1"/>
    <col min="14" max="14" width="16.1640625" style="16" bestFit="1" customWidth="1"/>
    <col min="15" max="15" width="15" style="16" bestFit="1" customWidth="1"/>
    <col min="16" max="16" width="16.1640625" style="16" bestFit="1" customWidth="1"/>
    <col min="17" max="17" width="15" style="16" bestFit="1" customWidth="1"/>
    <col min="18" max="18" width="16.1640625" style="16" bestFit="1" customWidth="1"/>
    <col min="19" max="19" width="15" style="16" bestFit="1" customWidth="1"/>
    <col min="20" max="20" width="16.1640625" style="16" bestFit="1" customWidth="1"/>
    <col min="21" max="21" width="15" style="16" bestFit="1" customWidth="1"/>
    <col min="22" max="16384" width="9.33203125" style="16"/>
  </cols>
  <sheetData>
    <row r="1" spans="1:13">
      <c r="A1" s="37" t="s">
        <v>830</v>
      </c>
    </row>
    <row r="2" spans="1:13" ht="17.25" customHeight="1">
      <c r="A2" s="17" t="s">
        <v>979</v>
      </c>
      <c r="B2" s="17"/>
      <c r="C2" s="17"/>
      <c r="D2" s="17"/>
      <c r="E2" s="17"/>
      <c r="F2" s="17"/>
      <c r="G2" s="17"/>
      <c r="H2" s="17"/>
      <c r="I2" s="17"/>
      <c r="J2" s="17"/>
      <c r="K2" s="17"/>
      <c r="L2" s="17"/>
      <c r="M2" s="17"/>
    </row>
    <row r="3" spans="1:13" ht="17.25" customHeight="1">
      <c r="A3" s="38" t="s">
        <v>980</v>
      </c>
      <c r="B3" s="39"/>
      <c r="C3" s="39"/>
      <c r="D3" s="39"/>
      <c r="E3" s="39"/>
      <c r="F3" s="39"/>
      <c r="G3" s="39"/>
      <c r="H3" s="39"/>
      <c r="I3" s="39"/>
      <c r="J3" s="39"/>
      <c r="K3" s="39"/>
      <c r="L3" s="39"/>
      <c r="M3" s="39"/>
    </row>
    <row r="4" spans="1:13" s="91" customFormat="1" ht="15">
      <c r="A4" s="73" t="s">
        <v>374</v>
      </c>
      <c r="B4" s="74" t="s">
        <v>437</v>
      </c>
      <c r="C4" s="76" t="s">
        <v>438</v>
      </c>
      <c r="D4" s="74" t="s">
        <v>439</v>
      </c>
      <c r="E4" s="76" t="s">
        <v>440</v>
      </c>
      <c r="F4" s="74" t="s">
        <v>441</v>
      </c>
      <c r="G4" s="76" t="s">
        <v>442</v>
      </c>
      <c r="H4" s="73"/>
      <c r="I4" s="73"/>
      <c r="J4" s="73"/>
      <c r="K4" s="73"/>
      <c r="L4" s="73"/>
      <c r="M4" s="73"/>
    </row>
    <row r="5" spans="1:13">
      <c r="A5" s="18" t="s">
        <v>369</v>
      </c>
      <c r="B5" s="238">
        <v>55.2</v>
      </c>
      <c r="C5" s="239">
        <v>44.8</v>
      </c>
      <c r="D5" s="238">
        <v>56.2</v>
      </c>
      <c r="E5" s="239">
        <v>43.8</v>
      </c>
      <c r="F5" s="238">
        <v>55.7</v>
      </c>
      <c r="G5" s="239">
        <v>44.3</v>
      </c>
      <c r="H5" s="18"/>
      <c r="I5" s="18"/>
      <c r="J5" s="18"/>
      <c r="K5" s="18"/>
      <c r="L5" s="18"/>
      <c r="M5" s="18"/>
    </row>
    <row r="6" spans="1:13">
      <c r="A6" s="18" t="s">
        <v>355</v>
      </c>
      <c r="B6" s="238">
        <v>48</v>
      </c>
      <c r="C6" s="239">
        <v>52</v>
      </c>
      <c r="D6" s="238">
        <v>50.5</v>
      </c>
      <c r="E6" s="239">
        <v>49.5</v>
      </c>
      <c r="F6" s="238">
        <v>49.3</v>
      </c>
      <c r="G6" s="239">
        <v>50.7</v>
      </c>
      <c r="H6" s="18"/>
      <c r="I6" s="18"/>
      <c r="J6" s="18"/>
      <c r="K6" s="18"/>
      <c r="L6" s="18"/>
      <c r="M6" s="18"/>
    </row>
    <row r="7" spans="1:13">
      <c r="A7" s="18" t="s">
        <v>356</v>
      </c>
      <c r="B7" s="238">
        <v>45.2</v>
      </c>
      <c r="C7" s="239">
        <v>54.8</v>
      </c>
      <c r="D7" s="238">
        <v>47.4</v>
      </c>
      <c r="E7" s="239">
        <v>52.6</v>
      </c>
      <c r="F7" s="238">
        <v>46.4</v>
      </c>
      <c r="G7" s="239">
        <v>53.6</v>
      </c>
      <c r="H7" s="18"/>
      <c r="I7" s="18"/>
      <c r="J7" s="18"/>
      <c r="K7" s="18"/>
      <c r="L7" s="18"/>
      <c r="M7" s="18"/>
    </row>
    <row r="8" spans="1:13">
      <c r="A8" s="18" t="s">
        <v>357</v>
      </c>
      <c r="B8" s="238">
        <v>39.6</v>
      </c>
      <c r="C8" s="239">
        <v>60.4</v>
      </c>
      <c r="D8" s="238">
        <v>41</v>
      </c>
      <c r="E8" s="239">
        <v>59</v>
      </c>
      <c r="F8" s="238">
        <v>40.4</v>
      </c>
      <c r="G8" s="239">
        <v>59.6</v>
      </c>
      <c r="H8" s="18"/>
      <c r="I8" s="18"/>
      <c r="J8" s="18"/>
      <c r="K8" s="18"/>
      <c r="L8" s="18"/>
      <c r="M8" s="18"/>
    </row>
    <row r="9" spans="1:13">
      <c r="A9" s="18" t="s">
        <v>358</v>
      </c>
      <c r="B9" s="238">
        <v>35.700000000000003</v>
      </c>
      <c r="C9" s="239">
        <v>64.3</v>
      </c>
      <c r="D9" s="238">
        <v>37.200000000000003</v>
      </c>
      <c r="E9" s="239">
        <v>62.8</v>
      </c>
      <c r="F9" s="238">
        <v>36.5</v>
      </c>
      <c r="G9" s="239">
        <v>63.5</v>
      </c>
      <c r="H9" s="18"/>
      <c r="I9" s="18"/>
      <c r="J9" s="18"/>
      <c r="K9" s="18"/>
      <c r="L9" s="18"/>
      <c r="M9" s="18"/>
    </row>
    <row r="10" spans="1:13">
      <c r="A10" s="18" t="s">
        <v>359</v>
      </c>
      <c r="B10" s="238">
        <v>34.5</v>
      </c>
      <c r="C10" s="239">
        <v>65.5</v>
      </c>
      <c r="D10" s="238">
        <v>34.700000000000003</v>
      </c>
      <c r="E10" s="239">
        <v>65.3</v>
      </c>
      <c r="F10" s="238">
        <v>34.6</v>
      </c>
      <c r="G10" s="239">
        <v>65.400000000000006</v>
      </c>
      <c r="H10" s="18"/>
      <c r="I10" s="18"/>
      <c r="J10" s="18"/>
      <c r="K10" s="18"/>
      <c r="L10" s="18"/>
      <c r="M10" s="18"/>
    </row>
    <row r="11" spans="1:13">
      <c r="A11" s="18" t="s">
        <v>360</v>
      </c>
      <c r="B11" s="238">
        <v>33.299999999999997</v>
      </c>
      <c r="C11" s="239">
        <v>66.7</v>
      </c>
      <c r="D11" s="238">
        <v>32.6</v>
      </c>
      <c r="E11" s="239">
        <v>67.400000000000006</v>
      </c>
      <c r="F11" s="238">
        <v>32.9</v>
      </c>
      <c r="G11" s="239">
        <v>67.099999999999994</v>
      </c>
      <c r="H11" s="18"/>
      <c r="I11" s="18"/>
      <c r="J11" s="18"/>
      <c r="K11" s="18"/>
      <c r="L11" s="18"/>
      <c r="M11" s="18"/>
    </row>
    <row r="12" spans="1:13">
      <c r="A12" s="18" t="s">
        <v>361</v>
      </c>
      <c r="B12" s="238">
        <v>31.2</v>
      </c>
      <c r="C12" s="239">
        <v>68.8</v>
      </c>
      <c r="D12" s="238">
        <v>29.8</v>
      </c>
      <c r="E12" s="239">
        <v>70.2</v>
      </c>
      <c r="F12" s="238">
        <v>30.4</v>
      </c>
      <c r="G12" s="239">
        <v>69.599999999999994</v>
      </c>
      <c r="H12" s="18"/>
      <c r="I12" s="18"/>
      <c r="J12" s="18"/>
      <c r="K12" s="18"/>
      <c r="L12" s="18"/>
      <c r="M12" s="18"/>
    </row>
    <row r="13" spans="1:13">
      <c r="A13" s="18" t="s">
        <v>362</v>
      </c>
      <c r="B13" s="238">
        <v>28.9</v>
      </c>
      <c r="C13" s="239">
        <v>71.099999999999994</v>
      </c>
      <c r="D13" s="238">
        <v>27.1</v>
      </c>
      <c r="E13" s="239">
        <v>72.900000000000006</v>
      </c>
      <c r="F13" s="238">
        <v>27.9</v>
      </c>
      <c r="G13" s="239">
        <v>72.099999999999994</v>
      </c>
      <c r="H13" s="18"/>
      <c r="I13" s="18"/>
      <c r="J13" s="18"/>
      <c r="K13" s="18"/>
      <c r="L13" s="18"/>
      <c r="M13" s="18"/>
    </row>
    <row r="14" spans="1:13">
      <c r="A14" s="18" t="s">
        <v>363</v>
      </c>
      <c r="B14" s="238">
        <v>24.4</v>
      </c>
      <c r="C14" s="239">
        <v>75.599999999999994</v>
      </c>
      <c r="D14" s="238">
        <v>23</v>
      </c>
      <c r="E14" s="239">
        <v>77</v>
      </c>
      <c r="F14" s="238">
        <v>23.7</v>
      </c>
      <c r="G14" s="239">
        <v>76.3</v>
      </c>
      <c r="H14" s="18"/>
      <c r="I14" s="18"/>
      <c r="J14" s="18"/>
      <c r="K14" s="18"/>
      <c r="L14" s="18"/>
      <c r="M14" s="18"/>
    </row>
    <row r="15" spans="1:13">
      <c r="A15" s="18" t="s">
        <v>364</v>
      </c>
      <c r="B15" s="238">
        <v>22.2</v>
      </c>
      <c r="C15" s="239">
        <v>77.8</v>
      </c>
      <c r="D15" s="238">
        <v>21.4</v>
      </c>
      <c r="E15" s="239">
        <v>78.599999999999994</v>
      </c>
      <c r="F15" s="238">
        <v>21.8</v>
      </c>
      <c r="G15" s="239">
        <v>78.2</v>
      </c>
      <c r="H15" s="18"/>
      <c r="I15" s="18"/>
      <c r="J15" s="18"/>
      <c r="K15" s="18"/>
      <c r="L15" s="18"/>
      <c r="M15" s="18"/>
    </row>
    <row r="16" spans="1:13">
      <c r="A16" s="18" t="s">
        <v>365</v>
      </c>
      <c r="B16" s="238">
        <v>21.6</v>
      </c>
      <c r="C16" s="239">
        <v>78.400000000000006</v>
      </c>
      <c r="D16" s="238">
        <v>21.3</v>
      </c>
      <c r="E16" s="239">
        <v>78.7</v>
      </c>
      <c r="F16" s="238">
        <v>21.5</v>
      </c>
      <c r="G16" s="239">
        <v>78.5</v>
      </c>
      <c r="H16" s="18"/>
      <c r="I16" s="18"/>
      <c r="J16" s="18"/>
      <c r="K16" s="18"/>
      <c r="L16" s="18"/>
      <c r="M16" s="18"/>
    </row>
    <row r="17" spans="1:7">
      <c r="A17" s="22" t="s">
        <v>366</v>
      </c>
      <c r="B17" s="117">
        <v>22.5</v>
      </c>
      <c r="C17" s="118">
        <v>77.5</v>
      </c>
      <c r="D17" s="117">
        <v>22.9</v>
      </c>
      <c r="E17" s="118">
        <v>77.099999999999994</v>
      </c>
      <c r="F17" s="117">
        <v>22.7</v>
      </c>
      <c r="G17" s="118">
        <v>77.3</v>
      </c>
    </row>
    <row r="18" spans="1:7">
      <c r="A18" s="16" t="s">
        <v>367</v>
      </c>
      <c r="B18" s="117">
        <v>24.4</v>
      </c>
      <c r="C18" s="118">
        <v>75.599999999999994</v>
      </c>
      <c r="D18" s="117">
        <v>25</v>
      </c>
      <c r="E18" s="118">
        <v>75</v>
      </c>
      <c r="F18" s="117">
        <v>24.8</v>
      </c>
      <c r="G18" s="118">
        <v>75.2</v>
      </c>
    </row>
    <row r="19" spans="1:7">
      <c r="A19" s="16" t="s">
        <v>274</v>
      </c>
      <c r="B19" s="119">
        <v>33.799999999999997</v>
      </c>
      <c r="C19" s="121">
        <v>66.2</v>
      </c>
      <c r="D19" s="119">
        <v>33.799999999999997</v>
      </c>
      <c r="E19" s="121">
        <v>66.2</v>
      </c>
      <c r="F19" s="119">
        <v>33.799999999999997</v>
      </c>
      <c r="G19" s="121">
        <v>66.2</v>
      </c>
    </row>
    <row r="20" spans="1:7">
      <c r="A20" s="22" t="s">
        <v>368</v>
      </c>
    </row>
    <row r="21" spans="1:7" ht="17.25">
      <c r="A21" s="17" t="s">
        <v>981</v>
      </c>
    </row>
    <row r="22" spans="1:7" ht="17.25">
      <c r="A22" s="39" t="s">
        <v>982</v>
      </c>
    </row>
    <row r="23" spans="1:7" s="91" customFormat="1" ht="15">
      <c r="A23" s="73" t="s">
        <v>254</v>
      </c>
      <c r="B23" s="73" t="s">
        <v>437</v>
      </c>
      <c r="C23" s="73" t="s">
        <v>438</v>
      </c>
      <c r="D23" s="73" t="s">
        <v>439</v>
      </c>
      <c r="E23" s="73" t="s">
        <v>440</v>
      </c>
      <c r="F23" s="73" t="s">
        <v>441</v>
      </c>
      <c r="G23" s="73" t="s">
        <v>442</v>
      </c>
    </row>
    <row r="24" spans="1:7">
      <c r="A24" s="16" t="s">
        <v>406</v>
      </c>
      <c r="B24" s="117">
        <v>27.8</v>
      </c>
      <c r="C24" s="118">
        <v>72.2</v>
      </c>
      <c r="D24" s="117">
        <v>28.4</v>
      </c>
      <c r="E24" s="118">
        <v>71.599999999999994</v>
      </c>
      <c r="F24" s="117">
        <v>28.1</v>
      </c>
      <c r="G24" s="118">
        <v>71.900000000000006</v>
      </c>
    </row>
    <row r="25" spans="1:7">
      <c r="A25" s="16" t="s">
        <v>407</v>
      </c>
      <c r="B25" s="117">
        <v>42.3</v>
      </c>
      <c r="C25" s="118">
        <v>57.7</v>
      </c>
      <c r="D25" s="117">
        <v>42.7</v>
      </c>
      <c r="E25" s="118">
        <v>57.3</v>
      </c>
      <c r="F25" s="117">
        <v>42.5</v>
      </c>
      <c r="G25" s="118">
        <v>57.5</v>
      </c>
    </row>
    <row r="26" spans="1:7">
      <c r="A26" s="16" t="s">
        <v>408</v>
      </c>
      <c r="B26" s="117">
        <v>48.7</v>
      </c>
      <c r="C26" s="118">
        <v>51.3</v>
      </c>
      <c r="D26" s="117">
        <v>48.2</v>
      </c>
      <c r="E26" s="118">
        <v>51.8</v>
      </c>
      <c r="F26" s="117">
        <v>48.4</v>
      </c>
      <c r="G26" s="118">
        <v>51.6</v>
      </c>
    </row>
    <row r="27" spans="1:7">
      <c r="A27" s="16" t="s">
        <v>409</v>
      </c>
      <c r="B27" s="117">
        <v>24.1</v>
      </c>
      <c r="C27" s="118">
        <v>75.900000000000006</v>
      </c>
      <c r="D27" s="117">
        <v>24.6</v>
      </c>
      <c r="E27" s="118">
        <v>75.400000000000006</v>
      </c>
      <c r="F27" s="117">
        <v>24.4</v>
      </c>
      <c r="G27" s="118">
        <v>75.599999999999994</v>
      </c>
    </row>
    <row r="28" spans="1:7">
      <c r="A28" s="16" t="s">
        <v>410</v>
      </c>
      <c r="B28" s="117">
        <v>45.7</v>
      </c>
      <c r="C28" s="118">
        <v>54.3</v>
      </c>
      <c r="D28" s="117">
        <v>44.6</v>
      </c>
      <c r="E28" s="118">
        <v>55.4</v>
      </c>
      <c r="F28" s="117">
        <v>45.1</v>
      </c>
      <c r="G28" s="118">
        <v>54.9</v>
      </c>
    </row>
    <row r="29" spans="1:7">
      <c r="A29" s="16" t="s">
        <v>411</v>
      </c>
      <c r="B29" s="117">
        <v>34.700000000000003</v>
      </c>
      <c r="C29" s="118">
        <v>65.3</v>
      </c>
      <c r="D29" s="117">
        <v>35.200000000000003</v>
      </c>
      <c r="E29" s="118">
        <v>64.8</v>
      </c>
      <c r="F29" s="117">
        <v>35</v>
      </c>
      <c r="G29" s="118">
        <v>65</v>
      </c>
    </row>
    <row r="30" spans="1:7">
      <c r="A30" s="16" t="s">
        <v>412</v>
      </c>
      <c r="B30" s="117">
        <v>38.5</v>
      </c>
      <c r="C30" s="118">
        <v>61.5</v>
      </c>
      <c r="D30" s="117">
        <v>38</v>
      </c>
      <c r="E30" s="118">
        <v>62</v>
      </c>
      <c r="F30" s="117">
        <v>38.200000000000003</v>
      </c>
      <c r="G30" s="118">
        <v>61.8</v>
      </c>
    </row>
    <row r="31" spans="1:7">
      <c r="A31" s="16" t="s">
        <v>413</v>
      </c>
      <c r="B31" s="117">
        <v>23.5</v>
      </c>
      <c r="C31" s="118">
        <v>76.5</v>
      </c>
      <c r="D31" s="117">
        <v>23.5</v>
      </c>
      <c r="E31" s="118">
        <v>76.5</v>
      </c>
      <c r="F31" s="117">
        <v>23.5</v>
      </c>
      <c r="G31" s="118">
        <v>76.5</v>
      </c>
    </row>
    <row r="32" spans="1:7">
      <c r="A32" s="16" t="s">
        <v>414</v>
      </c>
      <c r="B32" s="117">
        <v>34.1</v>
      </c>
      <c r="C32" s="118">
        <v>65.900000000000006</v>
      </c>
      <c r="D32" s="117">
        <v>32.299999999999997</v>
      </c>
      <c r="E32" s="118">
        <v>67.7</v>
      </c>
      <c r="F32" s="117">
        <v>33.200000000000003</v>
      </c>
      <c r="G32" s="118">
        <v>66.8</v>
      </c>
    </row>
    <row r="33" spans="1:7">
      <c r="A33" s="16" t="s">
        <v>415</v>
      </c>
      <c r="B33" s="117">
        <v>29.7</v>
      </c>
      <c r="C33" s="118">
        <v>70.3</v>
      </c>
      <c r="D33" s="117">
        <v>29.9</v>
      </c>
      <c r="E33" s="118">
        <v>70.099999999999994</v>
      </c>
      <c r="F33" s="117">
        <v>29.8</v>
      </c>
      <c r="G33" s="118">
        <v>70.2</v>
      </c>
    </row>
    <row r="34" spans="1:7">
      <c r="A34" s="16" t="s">
        <v>416</v>
      </c>
      <c r="B34" s="117">
        <v>24.5</v>
      </c>
      <c r="C34" s="118">
        <v>75.5</v>
      </c>
      <c r="D34" s="117">
        <v>23.9</v>
      </c>
      <c r="E34" s="118">
        <v>76.099999999999994</v>
      </c>
      <c r="F34" s="117">
        <v>24.2</v>
      </c>
      <c r="G34" s="118">
        <v>75.8</v>
      </c>
    </row>
    <row r="35" spans="1:7">
      <c r="A35" s="16" t="s">
        <v>417</v>
      </c>
      <c r="B35" s="117">
        <v>44.3</v>
      </c>
      <c r="C35" s="118">
        <v>55.7</v>
      </c>
      <c r="D35" s="117">
        <v>45.1</v>
      </c>
      <c r="E35" s="118">
        <v>54.9</v>
      </c>
      <c r="F35" s="117">
        <v>44.7</v>
      </c>
      <c r="G35" s="118">
        <v>55.3</v>
      </c>
    </row>
    <row r="36" spans="1:7">
      <c r="A36" s="16" t="s">
        <v>418</v>
      </c>
      <c r="B36" s="117">
        <v>49.7</v>
      </c>
      <c r="C36" s="118">
        <v>50.3</v>
      </c>
      <c r="D36" s="117">
        <v>47.8</v>
      </c>
      <c r="E36" s="118">
        <v>52.2</v>
      </c>
      <c r="F36" s="117">
        <v>48.7</v>
      </c>
      <c r="G36" s="118">
        <v>51.3</v>
      </c>
    </row>
    <row r="37" spans="1:7">
      <c r="A37" s="16" t="s">
        <v>419</v>
      </c>
      <c r="B37" s="117">
        <v>37.299999999999997</v>
      </c>
      <c r="C37" s="118">
        <v>62.7</v>
      </c>
      <c r="D37" s="117">
        <v>37.5</v>
      </c>
      <c r="E37" s="118">
        <v>62.5</v>
      </c>
      <c r="F37" s="117">
        <v>37.4</v>
      </c>
      <c r="G37" s="118">
        <v>62.6</v>
      </c>
    </row>
    <row r="38" spans="1:7">
      <c r="A38" s="16" t="s">
        <v>420</v>
      </c>
      <c r="B38" s="117">
        <v>34.1</v>
      </c>
      <c r="C38" s="118">
        <v>65.900000000000006</v>
      </c>
      <c r="D38" s="117">
        <v>33.299999999999997</v>
      </c>
      <c r="E38" s="118">
        <v>66.7</v>
      </c>
      <c r="F38" s="117">
        <v>33.700000000000003</v>
      </c>
      <c r="G38" s="118">
        <v>66.3</v>
      </c>
    </row>
    <row r="39" spans="1:7">
      <c r="A39" s="16" t="s">
        <v>421</v>
      </c>
      <c r="B39" s="117">
        <v>24.2</v>
      </c>
      <c r="C39" s="118">
        <v>75.8</v>
      </c>
      <c r="D39" s="117">
        <v>23.4</v>
      </c>
      <c r="E39" s="118">
        <v>76.599999999999994</v>
      </c>
      <c r="F39" s="117">
        <v>23.8</v>
      </c>
      <c r="G39" s="118">
        <v>76.2</v>
      </c>
    </row>
    <row r="40" spans="1:7">
      <c r="A40" s="16" t="s">
        <v>422</v>
      </c>
      <c r="B40" s="117">
        <v>47.6</v>
      </c>
      <c r="C40" s="118">
        <v>52.4</v>
      </c>
      <c r="D40" s="117">
        <v>45.3</v>
      </c>
      <c r="E40" s="118">
        <v>54.7</v>
      </c>
      <c r="F40" s="117">
        <v>46.4</v>
      </c>
      <c r="G40" s="118">
        <v>53.6</v>
      </c>
    </row>
    <row r="41" spans="1:7">
      <c r="A41" s="16" t="s">
        <v>423</v>
      </c>
      <c r="B41" s="117">
        <v>15.1</v>
      </c>
      <c r="C41" s="118">
        <v>84.9</v>
      </c>
      <c r="D41" s="117">
        <v>16</v>
      </c>
      <c r="E41" s="118">
        <v>84</v>
      </c>
      <c r="F41" s="117">
        <v>15.6</v>
      </c>
      <c r="G41" s="118">
        <v>84.4</v>
      </c>
    </row>
    <row r="42" spans="1:7">
      <c r="A42" s="16" t="s">
        <v>424</v>
      </c>
      <c r="B42" s="117">
        <v>15.8</v>
      </c>
      <c r="C42" s="118">
        <v>84.2</v>
      </c>
      <c r="D42" s="117">
        <v>15.4</v>
      </c>
      <c r="E42" s="118">
        <v>84.6</v>
      </c>
      <c r="F42" s="117">
        <v>15.6</v>
      </c>
      <c r="G42" s="118">
        <v>84.4</v>
      </c>
    </row>
    <row r="43" spans="1:7">
      <c r="A43" s="16" t="s">
        <v>425</v>
      </c>
      <c r="B43" s="117">
        <v>27.8</v>
      </c>
      <c r="C43" s="118">
        <v>72.2</v>
      </c>
      <c r="D43" s="117">
        <v>27.8</v>
      </c>
      <c r="E43" s="118">
        <v>72.2</v>
      </c>
      <c r="F43" s="117">
        <v>27.8</v>
      </c>
      <c r="G43" s="118">
        <v>72.2</v>
      </c>
    </row>
    <row r="44" spans="1:7">
      <c r="A44" s="16" t="s">
        <v>426</v>
      </c>
      <c r="B44" s="117">
        <v>17.8</v>
      </c>
      <c r="C44" s="118">
        <v>82.2</v>
      </c>
      <c r="D44" s="117">
        <v>16.3</v>
      </c>
      <c r="E44" s="118">
        <v>83.7</v>
      </c>
      <c r="F44" s="117">
        <v>17</v>
      </c>
      <c r="G44" s="118">
        <v>83</v>
      </c>
    </row>
    <row r="45" spans="1:7">
      <c r="A45" s="16" t="s">
        <v>260</v>
      </c>
      <c r="B45" s="119">
        <v>33.799999999999997</v>
      </c>
      <c r="C45" s="121">
        <v>66.2</v>
      </c>
      <c r="D45" s="119">
        <v>33.799999999999997</v>
      </c>
      <c r="E45" s="121">
        <v>66.2</v>
      </c>
      <c r="F45" s="119">
        <v>33.799999999999997</v>
      </c>
      <c r="G45" s="121">
        <v>66.2</v>
      </c>
    </row>
    <row r="46" spans="1:7">
      <c r="A46" s="22" t="s">
        <v>368</v>
      </c>
    </row>
    <row r="47" spans="1:7" ht="17.25">
      <c r="A47" s="17" t="s">
        <v>985</v>
      </c>
    </row>
    <row r="48" spans="1:7" ht="17.25">
      <c r="A48" s="39" t="s">
        <v>986</v>
      </c>
    </row>
    <row r="49" spans="1:21" s="90" customFormat="1" ht="15">
      <c r="A49" s="90" t="s">
        <v>254</v>
      </c>
      <c r="B49" s="90" t="s">
        <v>443</v>
      </c>
      <c r="C49" s="90" t="s">
        <v>444</v>
      </c>
      <c r="D49" s="90" t="s">
        <v>445</v>
      </c>
      <c r="E49" s="90" t="s">
        <v>446</v>
      </c>
      <c r="F49" s="90" t="s">
        <v>447</v>
      </c>
      <c r="G49" s="90" t="s">
        <v>448</v>
      </c>
      <c r="H49" s="90" t="s">
        <v>449</v>
      </c>
      <c r="I49" s="90" t="s">
        <v>450</v>
      </c>
      <c r="J49" s="90" t="s">
        <v>451</v>
      </c>
      <c r="K49" s="90" t="s">
        <v>452</v>
      </c>
      <c r="L49" s="90" t="s">
        <v>453</v>
      </c>
      <c r="M49" s="90" t="s">
        <v>454</v>
      </c>
      <c r="N49" s="90" t="s">
        <v>455</v>
      </c>
      <c r="O49" s="90" t="s">
        <v>456</v>
      </c>
      <c r="P49" s="90" t="s">
        <v>457</v>
      </c>
      <c r="Q49" s="90" t="s">
        <v>458</v>
      </c>
      <c r="R49" s="90" t="s">
        <v>459</v>
      </c>
      <c r="S49" s="90" t="s">
        <v>460</v>
      </c>
      <c r="T49" s="90" t="s">
        <v>983</v>
      </c>
      <c r="U49" s="90" t="s">
        <v>984</v>
      </c>
    </row>
    <row r="50" spans="1:21">
      <c r="A50" s="16" t="s">
        <v>406</v>
      </c>
      <c r="B50" s="68">
        <v>31.5</v>
      </c>
      <c r="C50" s="69">
        <v>68.5</v>
      </c>
      <c r="D50" s="68">
        <v>31.5</v>
      </c>
      <c r="E50" s="69">
        <v>68.5</v>
      </c>
      <c r="F50" s="68">
        <v>30.5</v>
      </c>
      <c r="G50" s="69">
        <v>69.5</v>
      </c>
      <c r="H50" s="68">
        <v>29.5</v>
      </c>
      <c r="I50" s="69">
        <v>70.5</v>
      </c>
      <c r="J50" s="68">
        <v>27.4</v>
      </c>
      <c r="K50" s="69">
        <v>72.599999999999994</v>
      </c>
      <c r="L50" s="68">
        <v>28</v>
      </c>
      <c r="M50" s="69">
        <v>72</v>
      </c>
      <c r="N50" s="68">
        <v>25.9</v>
      </c>
      <c r="O50" s="69">
        <v>74.099999999999994</v>
      </c>
      <c r="P50" s="68">
        <v>26.7</v>
      </c>
      <c r="Q50" s="69">
        <v>73.3</v>
      </c>
      <c r="R50" s="68">
        <v>27.8</v>
      </c>
      <c r="S50" s="69">
        <v>72.2</v>
      </c>
      <c r="T50" s="68">
        <v>28.1</v>
      </c>
      <c r="U50" s="69">
        <v>71.900000000000006</v>
      </c>
    </row>
    <row r="51" spans="1:21">
      <c r="A51" s="16" t="s">
        <v>407</v>
      </c>
      <c r="B51" s="68">
        <v>47.1</v>
      </c>
      <c r="C51" s="69">
        <v>52.9</v>
      </c>
      <c r="D51" s="68">
        <v>46.7</v>
      </c>
      <c r="E51" s="69">
        <v>53.3</v>
      </c>
      <c r="F51" s="68">
        <v>47.3</v>
      </c>
      <c r="G51" s="69">
        <v>52.7</v>
      </c>
      <c r="H51" s="68">
        <v>46.4</v>
      </c>
      <c r="I51" s="69">
        <v>53.6</v>
      </c>
      <c r="J51" s="68">
        <v>45.4</v>
      </c>
      <c r="K51" s="69">
        <v>54.6</v>
      </c>
      <c r="L51" s="68">
        <v>44.5</v>
      </c>
      <c r="M51" s="69">
        <v>55.5</v>
      </c>
      <c r="N51" s="68">
        <v>41.7</v>
      </c>
      <c r="O51" s="69">
        <v>58.3</v>
      </c>
      <c r="P51" s="68">
        <v>42</v>
      </c>
      <c r="Q51" s="69">
        <v>58</v>
      </c>
      <c r="R51" s="68">
        <v>42.1</v>
      </c>
      <c r="S51" s="69">
        <v>57.9</v>
      </c>
      <c r="T51" s="68">
        <v>42.5</v>
      </c>
      <c r="U51" s="69">
        <v>57.5</v>
      </c>
    </row>
    <row r="52" spans="1:21">
      <c r="A52" s="16" t="s">
        <v>408</v>
      </c>
      <c r="B52" s="68">
        <v>47.6</v>
      </c>
      <c r="C52" s="69">
        <v>52.4</v>
      </c>
      <c r="D52" s="68">
        <v>49</v>
      </c>
      <c r="E52" s="69">
        <v>51</v>
      </c>
      <c r="F52" s="68">
        <v>47.2</v>
      </c>
      <c r="G52" s="69">
        <v>52.8</v>
      </c>
      <c r="H52" s="68">
        <v>47.1</v>
      </c>
      <c r="I52" s="69">
        <v>52.9</v>
      </c>
      <c r="J52" s="68">
        <v>50.5</v>
      </c>
      <c r="K52" s="69">
        <v>49.5</v>
      </c>
      <c r="L52" s="68">
        <v>46.2</v>
      </c>
      <c r="M52" s="69">
        <v>53.8</v>
      </c>
      <c r="N52" s="68">
        <v>47.2</v>
      </c>
      <c r="O52" s="69">
        <v>52.8</v>
      </c>
      <c r="P52" s="68">
        <v>46.3</v>
      </c>
      <c r="Q52" s="69">
        <v>53.7</v>
      </c>
      <c r="R52" s="68">
        <v>46.4</v>
      </c>
      <c r="S52" s="69">
        <v>53.6</v>
      </c>
      <c r="T52" s="68">
        <v>48.4</v>
      </c>
      <c r="U52" s="69">
        <v>51.6</v>
      </c>
    </row>
    <row r="53" spans="1:21">
      <c r="A53" s="16" t="s">
        <v>409</v>
      </c>
      <c r="B53" s="68">
        <v>41.2</v>
      </c>
      <c r="C53" s="69">
        <v>58.8</v>
      </c>
      <c r="D53" s="68">
        <v>39.9</v>
      </c>
      <c r="E53" s="69">
        <v>60.1</v>
      </c>
      <c r="F53" s="68">
        <v>38.5</v>
      </c>
      <c r="G53" s="69">
        <v>61.5</v>
      </c>
      <c r="H53" s="68">
        <v>36</v>
      </c>
      <c r="I53" s="69">
        <v>64</v>
      </c>
      <c r="J53" s="68">
        <v>29.9</v>
      </c>
      <c r="K53" s="69">
        <v>70.099999999999994</v>
      </c>
      <c r="L53" s="68">
        <v>29.6</v>
      </c>
      <c r="M53" s="69">
        <v>70.400000000000006</v>
      </c>
      <c r="N53" s="68">
        <v>28.5</v>
      </c>
      <c r="O53" s="69">
        <v>71.5</v>
      </c>
      <c r="P53" s="68">
        <v>26.4</v>
      </c>
      <c r="Q53" s="69">
        <v>73.599999999999994</v>
      </c>
      <c r="R53" s="68">
        <v>24.5</v>
      </c>
      <c r="S53" s="69">
        <v>75.5</v>
      </c>
      <c r="T53" s="68">
        <v>24.4</v>
      </c>
      <c r="U53" s="69">
        <v>75.599999999999994</v>
      </c>
    </row>
    <row r="54" spans="1:21">
      <c r="A54" s="16" t="s">
        <v>410</v>
      </c>
      <c r="B54" s="68">
        <v>49.6</v>
      </c>
      <c r="C54" s="69">
        <v>50.4</v>
      </c>
      <c r="D54" s="68">
        <v>49.4</v>
      </c>
      <c r="E54" s="69">
        <v>50.6</v>
      </c>
      <c r="F54" s="68">
        <v>48.3</v>
      </c>
      <c r="G54" s="69">
        <v>51.7</v>
      </c>
      <c r="H54" s="68">
        <v>47.8</v>
      </c>
      <c r="I54" s="69">
        <v>52.2</v>
      </c>
      <c r="J54" s="68">
        <v>48.1</v>
      </c>
      <c r="K54" s="69">
        <v>51.9</v>
      </c>
      <c r="L54" s="68">
        <v>44.7</v>
      </c>
      <c r="M54" s="69">
        <v>55.3</v>
      </c>
      <c r="N54" s="68">
        <v>43</v>
      </c>
      <c r="O54" s="69">
        <v>57</v>
      </c>
      <c r="P54" s="68">
        <v>44.1</v>
      </c>
      <c r="Q54" s="69">
        <v>55.9</v>
      </c>
      <c r="R54" s="68">
        <v>45.1</v>
      </c>
      <c r="S54" s="69">
        <v>54.9</v>
      </c>
      <c r="T54" s="68">
        <v>45.1</v>
      </c>
      <c r="U54" s="69">
        <v>54.9</v>
      </c>
    </row>
    <row r="55" spans="1:21">
      <c r="A55" s="16" t="s">
        <v>411</v>
      </c>
      <c r="B55" s="68">
        <v>35.299999999999997</v>
      </c>
      <c r="C55" s="69">
        <v>64.7</v>
      </c>
      <c r="D55" s="68">
        <v>35</v>
      </c>
      <c r="E55" s="69">
        <v>65</v>
      </c>
      <c r="F55" s="68">
        <v>36</v>
      </c>
      <c r="G55" s="69">
        <v>64</v>
      </c>
      <c r="H55" s="68">
        <v>36.299999999999997</v>
      </c>
      <c r="I55" s="69">
        <v>63.7</v>
      </c>
      <c r="J55" s="68">
        <v>38.4</v>
      </c>
      <c r="K55" s="69">
        <v>61.6</v>
      </c>
      <c r="L55" s="68">
        <v>37.4</v>
      </c>
      <c r="M55" s="69">
        <v>62.6</v>
      </c>
      <c r="N55" s="68">
        <v>35.5</v>
      </c>
      <c r="O55" s="69">
        <v>64.5</v>
      </c>
      <c r="P55" s="68">
        <v>35.700000000000003</v>
      </c>
      <c r="Q55" s="69">
        <v>64.3</v>
      </c>
      <c r="R55" s="68">
        <v>35.9</v>
      </c>
      <c r="S55" s="69">
        <v>64.099999999999994</v>
      </c>
      <c r="T55" s="68">
        <v>35</v>
      </c>
      <c r="U55" s="69">
        <v>65</v>
      </c>
    </row>
    <row r="56" spans="1:21">
      <c r="A56" s="16" t="s">
        <v>412</v>
      </c>
      <c r="B56" s="68">
        <v>46</v>
      </c>
      <c r="C56" s="69">
        <v>54</v>
      </c>
      <c r="D56" s="68">
        <v>46</v>
      </c>
      <c r="E56" s="69">
        <v>54</v>
      </c>
      <c r="F56" s="68">
        <v>46.4</v>
      </c>
      <c r="G56" s="69">
        <v>53.6</v>
      </c>
      <c r="H56" s="68">
        <v>44.6</v>
      </c>
      <c r="I56" s="69">
        <v>55.4</v>
      </c>
      <c r="J56" s="68">
        <v>41.6</v>
      </c>
      <c r="K56" s="69">
        <v>58.4</v>
      </c>
      <c r="L56" s="68">
        <v>41.4</v>
      </c>
      <c r="M56" s="69">
        <v>58.6</v>
      </c>
      <c r="N56" s="68">
        <v>38.799999999999997</v>
      </c>
      <c r="O56" s="69">
        <v>61.2</v>
      </c>
      <c r="P56" s="68">
        <v>37.4</v>
      </c>
      <c r="Q56" s="69">
        <v>62.6</v>
      </c>
      <c r="R56" s="68">
        <v>36.5</v>
      </c>
      <c r="S56" s="69">
        <v>63.5</v>
      </c>
      <c r="T56" s="68">
        <v>38.200000000000003</v>
      </c>
      <c r="U56" s="69">
        <v>61.8</v>
      </c>
    </row>
    <row r="57" spans="1:21">
      <c r="A57" s="16" t="s">
        <v>413</v>
      </c>
      <c r="B57" s="68">
        <v>41.5</v>
      </c>
      <c r="C57" s="69">
        <v>58.5</v>
      </c>
      <c r="D57" s="68">
        <v>41.4</v>
      </c>
      <c r="E57" s="69">
        <v>58.6</v>
      </c>
      <c r="F57" s="68">
        <v>39.5</v>
      </c>
      <c r="G57" s="69">
        <v>60.5</v>
      </c>
      <c r="H57" s="68">
        <v>40.1</v>
      </c>
      <c r="I57" s="69">
        <v>59.9</v>
      </c>
      <c r="J57" s="68">
        <v>45.7</v>
      </c>
      <c r="K57" s="69">
        <v>54.3</v>
      </c>
      <c r="L57" s="68">
        <v>40.9</v>
      </c>
      <c r="M57" s="69">
        <v>59.1</v>
      </c>
      <c r="N57" s="68">
        <v>39.200000000000003</v>
      </c>
      <c r="O57" s="69">
        <v>60.8</v>
      </c>
      <c r="P57" s="68">
        <v>37.9</v>
      </c>
      <c r="Q57" s="69">
        <v>62.1</v>
      </c>
      <c r="R57" s="68">
        <v>32.299999999999997</v>
      </c>
      <c r="S57" s="69">
        <v>67.7</v>
      </c>
      <c r="T57" s="68">
        <v>23.5</v>
      </c>
      <c r="U57" s="69">
        <v>76.5</v>
      </c>
    </row>
    <row r="58" spans="1:21">
      <c r="A58" s="16" t="s">
        <v>414</v>
      </c>
      <c r="B58" s="68">
        <v>46</v>
      </c>
      <c r="C58" s="69">
        <v>54</v>
      </c>
      <c r="D58" s="68">
        <v>45</v>
      </c>
      <c r="E58" s="69">
        <v>55</v>
      </c>
      <c r="F58" s="68">
        <v>44</v>
      </c>
      <c r="G58" s="69">
        <v>56</v>
      </c>
      <c r="H58" s="68">
        <v>42.4</v>
      </c>
      <c r="I58" s="69">
        <v>57.6</v>
      </c>
      <c r="J58" s="68">
        <v>37.9</v>
      </c>
      <c r="K58" s="69">
        <v>62.1</v>
      </c>
      <c r="L58" s="68">
        <v>40.299999999999997</v>
      </c>
      <c r="M58" s="69">
        <v>59.7</v>
      </c>
      <c r="N58" s="68">
        <v>36.700000000000003</v>
      </c>
      <c r="O58" s="69">
        <v>63.3</v>
      </c>
      <c r="P58" s="68">
        <v>36.6</v>
      </c>
      <c r="Q58" s="69">
        <v>63.4</v>
      </c>
      <c r="R58" s="68">
        <v>35.9</v>
      </c>
      <c r="S58" s="69">
        <v>64.099999999999994</v>
      </c>
      <c r="T58" s="68">
        <v>33.200000000000003</v>
      </c>
      <c r="U58" s="69">
        <v>66.8</v>
      </c>
    </row>
    <row r="59" spans="1:21">
      <c r="A59" s="16" t="s">
        <v>415</v>
      </c>
      <c r="B59" s="68">
        <v>35.9</v>
      </c>
      <c r="C59" s="69">
        <v>64.099999999999994</v>
      </c>
      <c r="D59" s="68">
        <v>35.799999999999997</v>
      </c>
      <c r="E59" s="69">
        <v>64.2</v>
      </c>
      <c r="F59" s="68">
        <v>35.6</v>
      </c>
      <c r="G59" s="69">
        <v>64.400000000000006</v>
      </c>
      <c r="H59" s="68">
        <v>33.5</v>
      </c>
      <c r="I59" s="69">
        <v>66.5</v>
      </c>
      <c r="J59" s="68">
        <v>28</v>
      </c>
      <c r="K59" s="69">
        <v>72</v>
      </c>
      <c r="L59" s="68">
        <v>29.9</v>
      </c>
      <c r="M59" s="69">
        <v>70.099999999999994</v>
      </c>
      <c r="N59" s="68">
        <v>27.4</v>
      </c>
      <c r="O59" s="69">
        <v>72.599999999999994</v>
      </c>
      <c r="P59" s="68">
        <v>28.1</v>
      </c>
      <c r="Q59" s="69">
        <v>71.900000000000006</v>
      </c>
      <c r="R59" s="68">
        <v>28.1</v>
      </c>
      <c r="S59" s="69">
        <v>71.900000000000006</v>
      </c>
      <c r="T59" s="68">
        <v>29.8</v>
      </c>
      <c r="U59" s="69">
        <v>70.2</v>
      </c>
    </row>
    <row r="60" spans="1:21">
      <c r="A60" s="16" t="s">
        <v>416</v>
      </c>
      <c r="B60" s="68">
        <v>31.3</v>
      </c>
      <c r="C60" s="69">
        <v>68.7</v>
      </c>
      <c r="D60" s="68">
        <v>31</v>
      </c>
      <c r="E60" s="69">
        <v>69</v>
      </c>
      <c r="F60" s="68">
        <v>31.2</v>
      </c>
      <c r="G60" s="69">
        <v>68.8</v>
      </c>
      <c r="H60" s="68">
        <v>31.5</v>
      </c>
      <c r="I60" s="69">
        <v>68.5</v>
      </c>
      <c r="J60" s="68">
        <v>31.5</v>
      </c>
      <c r="K60" s="69">
        <v>68.5</v>
      </c>
      <c r="L60" s="68">
        <v>29.2</v>
      </c>
      <c r="M60" s="69">
        <v>70.8</v>
      </c>
      <c r="N60" s="68">
        <v>27.3</v>
      </c>
      <c r="O60" s="69">
        <v>72.7</v>
      </c>
      <c r="P60" s="68">
        <v>27.4</v>
      </c>
      <c r="Q60" s="69">
        <v>72.599999999999994</v>
      </c>
      <c r="R60" s="68">
        <v>25.6</v>
      </c>
      <c r="S60" s="69">
        <v>74.400000000000006</v>
      </c>
      <c r="T60" s="68">
        <v>24.2</v>
      </c>
      <c r="U60" s="69">
        <v>75.8</v>
      </c>
    </row>
    <row r="61" spans="1:21">
      <c r="A61" s="16" t="s">
        <v>417</v>
      </c>
      <c r="B61" s="68">
        <v>48</v>
      </c>
      <c r="C61" s="69">
        <v>52</v>
      </c>
      <c r="D61" s="68">
        <v>48</v>
      </c>
      <c r="E61" s="69">
        <v>52</v>
      </c>
      <c r="F61" s="68">
        <v>48</v>
      </c>
      <c r="G61" s="69">
        <v>52</v>
      </c>
      <c r="H61" s="68">
        <v>47.3</v>
      </c>
      <c r="I61" s="69">
        <v>52.7</v>
      </c>
      <c r="J61" s="68">
        <v>49.7</v>
      </c>
      <c r="K61" s="69">
        <v>50.3</v>
      </c>
      <c r="L61" s="68">
        <v>46.3</v>
      </c>
      <c r="M61" s="69">
        <v>53.7</v>
      </c>
      <c r="N61" s="68">
        <v>45.5</v>
      </c>
      <c r="O61" s="69">
        <v>54.5</v>
      </c>
      <c r="P61" s="68">
        <v>44.6</v>
      </c>
      <c r="Q61" s="69">
        <v>55.4</v>
      </c>
      <c r="R61" s="68">
        <v>44.9</v>
      </c>
      <c r="S61" s="69">
        <v>55.1</v>
      </c>
      <c r="T61" s="68">
        <v>44.7</v>
      </c>
      <c r="U61" s="69">
        <v>55.3</v>
      </c>
    </row>
    <row r="62" spans="1:21">
      <c r="A62" s="16" t="s">
        <v>418</v>
      </c>
      <c r="B62" s="68">
        <v>48.6</v>
      </c>
      <c r="C62" s="69">
        <v>51.4</v>
      </c>
      <c r="D62" s="68">
        <v>49.2</v>
      </c>
      <c r="E62" s="69">
        <v>50.8</v>
      </c>
      <c r="F62" s="68">
        <v>48.6</v>
      </c>
      <c r="G62" s="69">
        <v>51.4</v>
      </c>
      <c r="H62" s="68">
        <v>48.8</v>
      </c>
      <c r="I62" s="69">
        <v>51.2</v>
      </c>
      <c r="J62" s="68">
        <v>48.2</v>
      </c>
      <c r="K62" s="69">
        <v>51.8</v>
      </c>
      <c r="L62" s="68">
        <v>47.2</v>
      </c>
      <c r="M62" s="69">
        <v>52.8</v>
      </c>
      <c r="N62" s="68">
        <v>47.1</v>
      </c>
      <c r="O62" s="69">
        <v>52.9</v>
      </c>
      <c r="P62" s="68">
        <v>48.8</v>
      </c>
      <c r="Q62" s="69">
        <v>51.2</v>
      </c>
      <c r="R62" s="68">
        <v>48.2</v>
      </c>
      <c r="S62" s="69">
        <v>51.8</v>
      </c>
      <c r="T62" s="68">
        <v>48.7</v>
      </c>
      <c r="U62" s="69">
        <v>51.3</v>
      </c>
    </row>
    <row r="63" spans="1:21">
      <c r="A63" s="16" t="s">
        <v>419</v>
      </c>
      <c r="B63" s="68">
        <v>44.3</v>
      </c>
      <c r="C63" s="69">
        <v>55.7</v>
      </c>
      <c r="D63" s="68">
        <v>44.3</v>
      </c>
      <c r="E63" s="69">
        <v>55.7</v>
      </c>
      <c r="F63" s="68">
        <v>45.9</v>
      </c>
      <c r="G63" s="69">
        <v>54.1</v>
      </c>
      <c r="H63" s="68">
        <v>43.7</v>
      </c>
      <c r="I63" s="69">
        <v>56.3</v>
      </c>
      <c r="J63" s="68">
        <v>46.9</v>
      </c>
      <c r="K63" s="69">
        <v>53.1</v>
      </c>
      <c r="L63" s="68">
        <v>40.700000000000003</v>
      </c>
      <c r="M63" s="69">
        <v>59.3</v>
      </c>
      <c r="N63" s="68">
        <v>37</v>
      </c>
      <c r="O63" s="69">
        <v>63</v>
      </c>
      <c r="P63" s="68">
        <v>36.1</v>
      </c>
      <c r="Q63" s="69">
        <v>63.9</v>
      </c>
      <c r="R63" s="68">
        <v>36.6</v>
      </c>
      <c r="S63" s="69">
        <v>63.4</v>
      </c>
      <c r="T63" s="68">
        <v>37.4</v>
      </c>
      <c r="U63" s="69">
        <v>62.6</v>
      </c>
    </row>
    <row r="64" spans="1:21">
      <c r="A64" s="16" t="s">
        <v>420</v>
      </c>
      <c r="B64" s="68">
        <v>41</v>
      </c>
      <c r="C64" s="69">
        <v>59</v>
      </c>
      <c r="D64" s="68">
        <v>39.9</v>
      </c>
      <c r="E64" s="69">
        <v>60.1</v>
      </c>
      <c r="F64" s="68">
        <v>39.200000000000003</v>
      </c>
      <c r="G64" s="69">
        <v>60.8</v>
      </c>
      <c r="H64" s="68">
        <v>37</v>
      </c>
      <c r="I64" s="69">
        <v>63</v>
      </c>
      <c r="J64" s="68">
        <v>37.9</v>
      </c>
      <c r="K64" s="69">
        <v>62.1</v>
      </c>
      <c r="L64" s="68">
        <v>36</v>
      </c>
      <c r="M64" s="69">
        <v>64</v>
      </c>
      <c r="N64" s="68">
        <v>34.5</v>
      </c>
      <c r="O64" s="69">
        <v>65.5</v>
      </c>
      <c r="P64" s="68">
        <v>32.799999999999997</v>
      </c>
      <c r="Q64" s="69">
        <v>67.2</v>
      </c>
      <c r="R64" s="68">
        <v>32.5</v>
      </c>
      <c r="S64" s="69">
        <v>67.5</v>
      </c>
      <c r="T64" s="68">
        <v>33.700000000000003</v>
      </c>
      <c r="U64" s="69">
        <v>66.3</v>
      </c>
    </row>
    <row r="65" spans="1:21">
      <c r="A65" s="16" t="s">
        <v>421</v>
      </c>
      <c r="B65" s="68">
        <v>42.2</v>
      </c>
      <c r="C65" s="69">
        <v>57.8</v>
      </c>
      <c r="D65" s="68">
        <v>39.9</v>
      </c>
      <c r="E65" s="69">
        <v>60.1</v>
      </c>
      <c r="F65" s="68">
        <v>37.200000000000003</v>
      </c>
      <c r="G65" s="69">
        <v>62.8</v>
      </c>
      <c r="H65" s="68">
        <v>36.299999999999997</v>
      </c>
      <c r="I65" s="69">
        <v>63.7</v>
      </c>
      <c r="J65" s="68">
        <v>30.9</v>
      </c>
      <c r="K65" s="69">
        <v>69.099999999999994</v>
      </c>
      <c r="L65" s="68">
        <v>29.5</v>
      </c>
      <c r="M65" s="69">
        <v>70.5</v>
      </c>
      <c r="N65" s="68">
        <v>26.4</v>
      </c>
      <c r="O65" s="69">
        <v>73.599999999999994</v>
      </c>
      <c r="P65" s="68">
        <v>26.1</v>
      </c>
      <c r="Q65" s="69">
        <v>73.900000000000006</v>
      </c>
      <c r="R65" s="68">
        <v>25.1</v>
      </c>
      <c r="S65" s="69">
        <v>74.900000000000006</v>
      </c>
      <c r="T65" s="68">
        <v>23.8</v>
      </c>
      <c r="U65" s="69">
        <v>76.2</v>
      </c>
    </row>
    <row r="66" spans="1:21">
      <c r="A66" s="16" t="s">
        <v>422</v>
      </c>
      <c r="B66" s="68">
        <v>59</v>
      </c>
      <c r="C66" s="69">
        <v>41</v>
      </c>
      <c r="D66" s="68">
        <v>59.6</v>
      </c>
      <c r="E66" s="69">
        <v>40.4</v>
      </c>
      <c r="F66" s="68">
        <v>59.1</v>
      </c>
      <c r="G66" s="69">
        <v>40.9</v>
      </c>
      <c r="H66" s="68">
        <v>57.9</v>
      </c>
      <c r="I66" s="69">
        <v>42.1</v>
      </c>
      <c r="J66" s="68">
        <v>55.2</v>
      </c>
      <c r="K66" s="69">
        <v>44.8</v>
      </c>
      <c r="L66" s="68">
        <v>52.3</v>
      </c>
      <c r="M66" s="69">
        <v>47.7</v>
      </c>
      <c r="N66" s="68">
        <v>47.5</v>
      </c>
      <c r="O66" s="69">
        <v>52.5</v>
      </c>
      <c r="P66" s="68">
        <v>46.8</v>
      </c>
      <c r="Q66" s="69">
        <v>53.2</v>
      </c>
      <c r="R66" s="68">
        <v>46.9</v>
      </c>
      <c r="S66" s="69">
        <v>53.1</v>
      </c>
      <c r="T66" s="68">
        <v>46.4</v>
      </c>
      <c r="U66" s="69">
        <v>53.6</v>
      </c>
    </row>
    <row r="67" spans="1:21">
      <c r="A67" s="16" t="s">
        <v>423</v>
      </c>
      <c r="B67" s="68">
        <v>40.200000000000003</v>
      </c>
      <c r="C67" s="69">
        <v>59.8</v>
      </c>
      <c r="D67" s="68">
        <v>39</v>
      </c>
      <c r="E67" s="69">
        <v>61</v>
      </c>
      <c r="F67" s="68">
        <v>37.9</v>
      </c>
      <c r="G67" s="69">
        <v>62.1</v>
      </c>
      <c r="H67" s="68">
        <v>36.5</v>
      </c>
      <c r="I67" s="69">
        <v>63.5</v>
      </c>
      <c r="J67" s="68">
        <v>35.6</v>
      </c>
      <c r="K67" s="69">
        <v>64.400000000000006</v>
      </c>
      <c r="L67" s="68">
        <v>32</v>
      </c>
      <c r="M67" s="69">
        <v>68</v>
      </c>
      <c r="N67" s="68">
        <v>28.1</v>
      </c>
      <c r="O67" s="69">
        <v>71.900000000000006</v>
      </c>
      <c r="P67" s="68">
        <v>25.1</v>
      </c>
      <c r="Q67" s="69">
        <v>74.900000000000006</v>
      </c>
      <c r="R67" s="68">
        <v>22.7</v>
      </c>
      <c r="S67" s="69">
        <v>77.3</v>
      </c>
      <c r="T67" s="68">
        <v>15.6</v>
      </c>
      <c r="U67" s="69">
        <v>84.4</v>
      </c>
    </row>
    <row r="68" spans="1:21">
      <c r="A68" s="16" t="s">
        <v>424</v>
      </c>
      <c r="B68" s="68">
        <v>38.700000000000003</v>
      </c>
      <c r="C68" s="69">
        <v>61.3</v>
      </c>
      <c r="D68" s="68">
        <v>35.6</v>
      </c>
      <c r="E68" s="69">
        <v>64.400000000000006</v>
      </c>
      <c r="F68" s="68">
        <v>36.4</v>
      </c>
      <c r="G68" s="69">
        <v>63.6</v>
      </c>
      <c r="H68" s="68">
        <v>35.200000000000003</v>
      </c>
      <c r="I68" s="69">
        <v>64.8</v>
      </c>
      <c r="J68" s="68">
        <v>32.799999999999997</v>
      </c>
      <c r="K68" s="69">
        <v>67.2</v>
      </c>
      <c r="L68" s="68">
        <v>30</v>
      </c>
      <c r="M68" s="69">
        <v>70</v>
      </c>
      <c r="N68" s="68">
        <v>27.5</v>
      </c>
      <c r="O68" s="69">
        <v>72.5</v>
      </c>
      <c r="P68" s="68">
        <v>21.7</v>
      </c>
      <c r="Q68" s="69">
        <v>78.3</v>
      </c>
      <c r="R68" s="68">
        <v>20.5</v>
      </c>
      <c r="S68" s="69">
        <v>79.5</v>
      </c>
      <c r="T68" s="68">
        <v>15.6</v>
      </c>
      <c r="U68" s="69">
        <v>84.4</v>
      </c>
    </row>
    <row r="69" spans="1:21">
      <c r="A69" s="16" t="s">
        <v>425</v>
      </c>
      <c r="B69" s="68">
        <v>58.9</v>
      </c>
      <c r="C69" s="69">
        <v>41.1</v>
      </c>
      <c r="D69" s="68">
        <v>58.2</v>
      </c>
      <c r="E69" s="69">
        <v>41.8</v>
      </c>
      <c r="F69" s="68">
        <v>54.4</v>
      </c>
      <c r="G69" s="69">
        <v>45.6</v>
      </c>
      <c r="H69" s="68">
        <v>52</v>
      </c>
      <c r="I69" s="69">
        <v>48</v>
      </c>
      <c r="J69" s="68">
        <v>49.1</v>
      </c>
      <c r="K69" s="69">
        <v>50.9</v>
      </c>
      <c r="L69" s="68">
        <v>44.7</v>
      </c>
      <c r="M69" s="69">
        <v>55.3</v>
      </c>
      <c r="N69" s="68">
        <v>40.1</v>
      </c>
      <c r="O69" s="69">
        <v>59.9</v>
      </c>
      <c r="P69" s="68">
        <v>34.4</v>
      </c>
      <c r="Q69" s="69">
        <v>65.599999999999994</v>
      </c>
      <c r="R69" s="68">
        <v>27.6</v>
      </c>
      <c r="S69" s="69">
        <v>72.400000000000006</v>
      </c>
      <c r="T69" s="68">
        <v>27.8</v>
      </c>
      <c r="U69" s="69">
        <v>72.2</v>
      </c>
    </row>
    <row r="70" spans="1:21">
      <c r="A70" s="16" t="s">
        <v>426</v>
      </c>
      <c r="B70" s="68">
        <v>56.4</v>
      </c>
      <c r="C70" s="69">
        <v>43.6</v>
      </c>
      <c r="D70" s="68">
        <v>53</v>
      </c>
      <c r="E70" s="69">
        <v>47</v>
      </c>
      <c r="F70" s="68">
        <v>49.8</v>
      </c>
      <c r="G70" s="69">
        <v>50.2</v>
      </c>
      <c r="H70" s="68">
        <v>42.4</v>
      </c>
      <c r="I70" s="69">
        <v>57.6</v>
      </c>
      <c r="J70" s="68">
        <v>39.1</v>
      </c>
      <c r="K70" s="69">
        <v>60.9</v>
      </c>
      <c r="L70" s="68">
        <v>34</v>
      </c>
      <c r="M70" s="69">
        <v>66</v>
      </c>
      <c r="N70" s="68">
        <v>28.3</v>
      </c>
      <c r="O70" s="69">
        <v>71.7</v>
      </c>
      <c r="P70" s="68">
        <v>22.4</v>
      </c>
      <c r="Q70" s="69">
        <v>77.599999999999994</v>
      </c>
      <c r="R70" s="68">
        <v>19.399999999999999</v>
      </c>
      <c r="S70" s="69">
        <v>80.599999999999994</v>
      </c>
      <c r="T70" s="68">
        <v>17</v>
      </c>
      <c r="U70" s="69">
        <v>83</v>
      </c>
    </row>
    <row r="71" spans="1:21">
      <c r="A71" s="16" t="s">
        <v>260</v>
      </c>
      <c r="B71" s="70">
        <v>41.7</v>
      </c>
      <c r="C71" s="72">
        <v>58.3</v>
      </c>
      <c r="D71" s="70">
        <v>41.4</v>
      </c>
      <c r="E71" s="72">
        <v>58.6</v>
      </c>
      <c r="F71" s="70">
        <v>40.700000000000003</v>
      </c>
      <c r="G71" s="72">
        <v>59.3</v>
      </c>
      <c r="H71" s="70">
        <v>39.4</v>
      </c>
      <c r="I71" s="72">
        <v>60.6</v>
      </c>
      <c r="J71" s="70">
        <v>38.1</v>
      </c>
      <c r="K71" s="72">
        <v>61.9</v>
      </c>
      <c r="L71" s="70">
        <v>36.6</v>
      </c>
      <c r="M71" s="72">
        <v>63.4</v>
      </c>
      <c r="N71" s="70">
        <v>34.5</v>
      </c>
      <c r="O71" s="72">
        <v>65.5</v>
      </c>
      <c r="P71" s="70">
        <v>34</v>
      </c>
      <c r="Q71" s="72">
        <v>66</v>
      </c>
      <c r="R71" s="70">
        <v>33.9</v>
      </c>
      <c r="S71" s="72">
        <v>66.099999999999994</v>
      </c>
      <c r="T71" s="70">
        <v>33.799999999999997</v>
      </c>
      <c r="U71" s="72">
        <v>66.2</v>
      </c>
    </row>
    <row r="72" spans="1:21">
      <c r="A72" s="22" t="s">
        <v>368</v>
      </c>
    </row>
  </sheetData>
  <pageMargins left="0.7" right="0.7" top="0.75" bottom="0.75" header="0.3" footer="0.3"/>
  <pageSetup paperSize="9" orientation="portrait" r:id="rId1"/>
  <drawing r:id="rId2"/>
  <tableParts count="3">
    <tablePart r:id="rId3"/>
    <tablePart r:id="rId4"/>
    <tablePart r:id="rId5"/>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E58"/>
  <sheetViews>
    <sheetView zoomScaleNormal="100" workbookViewId="0"/>
  </sheetViews>
  <sheetFormatPr defaultColWidth="9.33203125" defaultRowHeight="13.5"/>
  <cols>
    <col min="1" max="1" width="13.33203125" style="16" customWidth="1"/>
    <col min="2" max="2" width="21.6640625" style="16" bestFit="1" customWidth="1"/>
    <col min="3" max="3" width="26" style="16" bestFit="1" customWidth="1"/>
    <col min="4" max="4" width="25.6640625" style="16" bestFit="1" customWidth="1"/>
    <col min="5" max="5" width="21.6640625" style="16" bestFit="1" customWidth="1"/>
    <col min="6" max="6" width="26" style="16" bestFit="1" customWidth="1"/>
    <col min="7" max="7" width="25.6640625" style="16" bestFit="1" customWidth="1"/>
    <col min="8" max="8" width="21.6640625" style="16" bestFit="1" customWidth="1"/>
    <col min="9" max="9" width="26" style="16" bestFit="1" customWidth="1"/>
    <col min="10" max="10" width="25.6640625" style="16" bestFit="1" customWidth="1"/>
    <col min="11" max="11" width="21.6640625" style="16" bestFit="1" customWidth="1"/>
    <col min="12" max="12" width="26" style="16" bestFit="1" customWidth="1"/>
    <col min="13" max="13" width="25.6640625" style="16" bestFit="1" customWidth="1"/>
    <col min="14" max="14" width="21.6640625" style="16" bestFit="1" customWidth="1"/>
    <col min="15" max="15" width="26" style="16" bestFit="1" customWidth="1"/>
    <col min="16" max="16" width="25.6640625" style="16" bestFit="1" customWidth="1"/>
    <col min="17" max="17" width="21.6640625" style="16" bestFit="1" customWidth="1"/>
    <col min="18" max="18" width="26" style="16" bestFit="1" customWidth="1"/>
    <col min="19" max="19" width="25.6640625" style="16" bestFit="1" customWidth="1"/>
    <col min="20" max="20" width="21.6640625" style="16" bestFit="1" customWidth="1"/>
    <col min="21" max="21" width="26" style="16" bestFit="1" customWidth="1"/>
    <col min="22" max="22" width="25.6640625" style="16" bestFit="1" customWidth="1"/>
    <col min="23" max="23" width="21.6640625" style="16" bestFit="1" customWidth="1"/>
    <col min="24" max="24" width="26" style="16" bestFit="1" customWidth="1"/>
    <col min="25" max="25" width="25.6640625" style="16" bestFit="1" customWidth="1"/>
    <col min="26" max="26" width="21.6640625" style="16" bestFit="1" customWidth="1"/>
    <col min="27" max="27" width="26" style="16" bestFit="1" customWidth="1"/>
    <col min="28" max="28" width="25.6640625" style="16" bestFit="1" customWidth="1"/>
    <col min="29" max="29" width="21.6640625" style="16" bestFit="1" customWidth="1"/>
    <col min="30" max="30" width="26" style="16" bestFit="1" customWidth="1"/>
    <col min="31" max="31" width="25.6640625" style="16" bestFit="1" customWidth="1"/>
    <col min="32" max="16384" width="9.33203125" style="16"/>
  </cols>
  <sheetData>
    <row r="1" spans="1:13">
      <c r="A1" s="37" t="s">
        <v>831</v>
      </c>
    </row>
    <row r="2" spans="1:13" ht="17.25" customHeight="1">
      <c r="A2" s="17" t="s">
        <v>461</v>
      </c>
      <c r="B2" s="17"/>
      <c r="C2" s="17"/>
      <c r="D2" s="17"/>
      <c r="E2" s="17"/>
      <c r="F2" s="17"/>
      <c r="G2" s="17"/>
      <c r="H2" s="17"/>
      <c r="I2" s="17"/>
      <c r="J2" s="17"/>
      <c r="K2" s="17"/>
      <c r="L2" s="17"/>
      <c r="M2" s="17"/>
    </row>
    <row r="3" spans="1:13" ht="17.25" customHeight="1">
      <c r="A3" s="38" t="s">
        <v>462</v>
      </c>
      <c r="B3" s="39"/>
      <c r="C3" s="39"/>
      <c r="D3" s="39"/>
      <c r="E3" s="39"/>
      <c r="F3" s="39"/>
      <c r="G3" s="39"/>
      <c r="H3" s="39"/>
      <c r="I3" s="39"/>
      <c r="J3" s="39"/>
      <c r="K3" s="39"/>
      <c r="L3" s="39"/>
      <c r="M3" s="39"/>
    </row>
    <row r="4" spans="1:13" s="21" customFormat="1" ht="15">
      <c r="A4" s="21" t="s">
        <v>374</v>
      </c>
      <c r="B4" s="90" t="s">
        <v>946</v>
      </c>
      <c r="C4" s="90" t="s">
        <v>954</v>
      </c>
      <c r="D4" s="90" t="s">
        <v>947</v>
      </c>
      <c r="E4" s="90" t="s">
        <v>948</v>
      </c>
      <c r="F4" s="90" t="s">
        <v>971</v>
      </c>
      <c r="G4" s="90" t="s">
        <v>976</v>
      </c>
      <c r="H4" s="90" t="s">
        <v>949</v>
      </c>
      <c r="I4" s="90" t="s">
        <v>972</v>
      </c>
      <c r="J4" s="90" t="s">
        <v>950</v>
      </c>
    </row>
    <row r="5" spans="1:13">
      <c r="A5" s="18" t="s">
        <v>369</v>
      </c>
      <c r="B5" s="83">
        <v>87638</v>
      </c>
      <c r="C5" s="18">
        <v>134273</v>
      </c>
      <c r="D5" s="84">
        <v>153325</v>
      </c>
      <c r="E5" s="83">
        <v>97177</v>
      </c>
      <c r="F5" s="18">
        <v>149947</v>
      </c>
      <c r="G5" s="84">
        <v>170325</v>
      </c>
      <c r="H5" s="83">
        <v>184815</v>
      </c>
      <c r="I5" s="18">
        <v>284220</v>
      </c>
      <c r="J5" s="84">
        <v>323650</v>
      </c>
      <c r="K5" s="18"/>
      <c r="L5" s="18"/>
      <c r="M5" s="18"/>
    </row>
    <row r="6" spans="1:13">
      <c r="A6" s="18" t="s">
        <v>355</v>
      </c>
      <c r="B6" s="83">
        <v>102883</v>
      </c>
      <c r="C6" s="18">
        <v>167248</v>
      </c>
      <c r="D6" s="84">
        <v>199073</v>
      </c>
      <c r="E6" s="83">
        <v>115297</v>
      </c>
      <c r="F6" s="18">
        <v>191781</v>
      </c>
      <c r="G6" s="84">
        <v>227435</v>
      </c>
      <c r="H6" s="83">
        <v>218180</v>
      </c>
      <c r="I6" s="18">
        <v>359029</v>
      </c>
      <c r="J6" s="84">
        <v>426508</v>
      </c>
      <c r="K6" s="18"/>
      <c r="L6" s="18"/>
      <c r="M6" s="18"/>
    </row>
    <row r="7" spans="1:13">
      <c r="A7" s="18" t="s">
        <v>356</v>
      </c>
      <c r="B7" s="83">
        <v>104577</v>
      </c>
      <c r="C7" s="18">
        <v>168684</v>
      </c>
      <c r="D7" s="84">
        <v>199072</v>
      </c>
      <c r="E7" s="83">
        <v>119824</v>
      </c>
      <c r="F7" s="18">
        <v>196178</v>
      </c>
      <c r="G7" s="84">
        <v>230786</v>
      </c>
      <c r="H7" s="83">
        <v>224401</v>
      </c>
      <c r="I7" s="18">
        <v>364862</v>
      </c>
      <c r="J7" s="84">
        <v>429858</v>
      </c>
      <c r="K7" s="18"/>
      <c r="L7" s="18"/>
      <c r="M7" s="18"/>
    </row>
    <row r="8" spans="1:13">
      <c r="A8" s="18" t="s">
        <v>357</v>
      </c>
      <c r="B8" s="83">
        <v>97699</v>
      </c>
      <c r="C8" s="18">
        <v>152508</v>
      </c>
      <c r="D8" s="84">
        <v>177931</v>
      </c>
      <c r="E8" s="83">
        <v>112391</v>
      </c>
      <c r="F8" s="18">
        <v>177061</v>
      </c>
      <c r="G8" s="84">
        <v>205669</v>
      </c>
      <c r="H8" s="83">
        <v>210090</v>
      </c>
      <c r="I8" s="18">
        <v>329569</v>
      </c>
      <c r="J8" s="84">
        <v>383600</v>
      </c>
      <c r="K8" s="18"/>
      <c r="L8" s="18"/>
      <c r="M8" s="18"/>
    </row>
    <row r="9" spans="1:13">
      <c r="A9" s="18" t="s">
        <v>358</v>
      </c>
      <c r="B9" s="83">
        <v>103795</v>
      </c>
      <c r="C9" s="18">
        <v>157028</v>
      </c>
      <c r="D9" s="84">
        <v>180356</v>
      </c>
      <c r="E9" s="83">
        <v>119144</v>
      </c>
      <c r="F9" s="18">
        <v>182861</v>
      </c>
      <c r="G9" s="84">
        <v>209050</v>
      </c>
      <c r="H9" s="83">
        <v>222939</v>
      </c>
      <c r="I9" s="18">
        <v>339889</v>
      </c>
      <c r="J9" s="84">
        <v>389406</v>
      </c>
      <c r="K9" s="18"/>
      <c r="L9" s="18"/>
      <c r="M9" s="18"/>
    </row>
    <row r="10" spans="1:13">
      <c r="A10" s="18" t="s">
        <v>359</v>
      </c>
      <c r="B10" s="83">
        <v>121409</v>
      </c>
      <c r="C10" s="18">
        <v>178585</v>
      </c>
      <c r="D10" s="84">
        <v>202020</v>
      </c>
      <c r="E10" s="83">
        <v>137022</v>
      </c>
      <c r="F10" s="18">
        <v>205009</v>
      </c>
      <c r="G10" s="84">
        <v>231448</v>
      </c>
      <c r="H10" s="83">
        <v>258431</v>
      </c>
      <c r="I10" s="18">
        <v>383594</v>
      </c>
      <c r="J10" s="84">
        <v>433468</v>
      </c>
      <c r="K10" s="18"/>
      <c r="L10" s="18"/>
      <c r="M10" s="18"/>
    </row>
    <row r="11" spans="1:13">
      <c r="A11" s="18" t="s">
        <v>360</v>
      </c>
      <c r="B11" s="83">
        <v>130441</v>
      </c>
      <c r="C11" s="18">
        <v>188007</v>
      </c>
      <c r="D11" s="84">
        <v>211191</v>
      </c>
      <c r="E11" s="83">
        <v>146382</v>
      </c>
      <c r="F11" s="18">
        <v>213168</v>
      </c>
      <c r="G11" s="84">
        <v>238434</v>
      </c>
      <c r="H11" s="83">
        <v>276823</v>
      </c>
      <c r="I11" s="18">
        <v>401175</v>
      </c>
      <c r="J11" s="84">
        <v>449625</v>
      </c>
      <c r="K11" s="18"/>
      <c r="L11" s="18"/>
      <c r="M11" s="18"/>
    </row>
    <row r="12" spans="1:13">
      <c r="A12" s="18" t="s">
        <v>361</v>
      </c>
      <c r="B12" s="83">
        <v>134571</v>
      </c>
      <c r="C12" s="18">
        <v>188493</v>
      </c>
      <c r="D12" s="84">
        <v>209664</v>
      </c>
      <c r="E12" s="83">
        <v>150294</v>
      </c>
      <c r="F12" s="18">
        <v>212513</v>
      </c>
      <c r="G12" s="84">
        <v>234598</v>
      </c>
      <c r="H12" s="83">
        <v>284865</v>
      </c>
      <c r="I12" s="18">
        <v>401006</v>
      </c>
      <c r="J12" s="84">
        <v>444262</v>
      </c>
      <c r="K12" s="18"/>
      <c r="L12" s="18"/>
      <c r="M12" s="18"/>
    </row>
    <row r="13" spans="1:13">
      <c r="A13" s="18" t="s">
        <v>362</v>
      </c>
      <c r="B13" s="83">
        <v>129712</v>
      </c>
      <c r="C13" s="18">
        <v>175680</v>
      </c>
      <c r="D13" s="84">
        <v>192128</v>
      </c>
      <c r="E13" s="83">
        <v>146701</v>
      </c>
      <c r="F13" s="18">
        <v>199100</v>
      </c>
      <c r="G13" s="84">
        <v>216303</v>
      </c>
      <c r="H13" s="83">
        <v>276413</v>
      </c>
      <c r="I13" s="18">
        <v>374780</v>
      </c>
      <c r="J13" s="84">
        <v>408431</v>
      </c>
      <c r="K13" s="18"/>
      <c r="L13" s="18"/>
      <c r="M13" s="18"/>
    </row>
    <row r="14" spans="1:13">
      <c r="A14" s="18" t="s">
        <v>363</v>
      </c>
      <c r="B14" s="83">
        <v>129111</v>
      </c>
      <c r="C14" s="18">
        <v>169466</v>
      </c>
      <c r="D14" s="84">
        <v>183405</v>
      </c>
      <c r="E14" s="83">
        <v>148239</v>
      </c>
      <c r="F14" s="18">
        <v>195263</v>
      </c>
      <c r="G14" s="84">
        <v>209951</v>
      </c>
      <c r="H14" s="83">
        <v>277350</v>
      </c>
      <c r="I14" s="18">
        <v>364729</v>
      </c>
      <c r="J14" s="84">
        <v>393356</v>
      </c>
      <c r="K14" s="18"/>
      <c r="L14" s="18"/>
      <c r="M14" s="18"/>
    </row>
    <row r="15" spans="1:13">
      <c r="A15" s="18" t="s">
        <v>364</v>
      </c>
      <c r="B15" s="83">
        <v>129548</v>
      </c>
      <c r="C15" s="18">
        <v>168806</v>
      </c>
      <c r="D15" s="84">
        <v>182241</v>
      </c>
      <c r="E15" s="83">
        <v>150570</v>
      </c>
      <c r="F15" s="18">
        <v>196608</v>
      </c>
      <c r="G15" s="84">
        <v>211591</v>
      </c>
      <c r="H15" s="83">
        <v>280118</v>
      </c>
      <c r="I15" s="18">
        <v>365414</v>
      </c>
      <c r="J15" s="84">
        <v>393832</v>
      </c>
      <c r="K15" s="18"/>
      <c r="L15" s="18"/>
      <c r="M15" s="18"/>
    </row>
    <row r="16" spans="1:13">
      <c r="A16" s="18" t="s">
        <v>365</v>
      </c>
      <c r="B16" s="83">
        <v>96452</v>
      </c>
      <c r="C16" s="18">
        <v>126405</v>
      </c>
      <c r="D16" s="84">
        <v>137662</v>
      </c>
      <c r="E16" s="83">
        <v>114012</v>
      </c>
      <c r="F16" s="18">
        <v>149833</v>
      </c>
      <c r="G16" s="84">
        <v>162604</v>
      </c>
      <c r="H16" s="83">
        <v>210464</v>
      </c>
      <c r="I16" s="18">
        <v>276238</v>
      </c>
      <c r="J16" s="84">
        <v>300266</v>
      </c>
      <c r="K16" s="18"/>
      <c r="L16" s="18"/>
      <c r="M16" s="18"/>
    </row>
    <row r="17" spans="1:20">
      <c r="A17" s="22" t="s">
        <v>366</v>
      </c>
      <c r="B17" s="68">
        <v>41150</v>
      </c>
      <c r="C17" s="16">
        <v>55994</v>
      </c>
      <c r="D17" s="69">
        <v>62751</v>
      </c>
      <c r="E17" s="68">
        <v>55070</v>
      </c>
      <c r="F17" s="16">
        <v>75223</v>
      </c>
      <c r="G17" s="69">
        <v>84265</v>
      </c>
      <c r="H17" s="68">
        <v>96220</v>
      </c>
      <c r="I17" s="16">
        <v>131217</v>
      </c>
      <c r="J17" s="69">
        <v>147016</v>
      </c>
    </row>
    <row r="18" spans="1:20">
      <c r="A18" s="16" t="s">
        <v>367</v>
      </c>
      <c r="B18" s="68">
        <v>13596</v>
      </c>
      <c r="C18" s="16">
        <v>20418</v>
      </c>
      <c r="D18" s="69">
        <v>24418</v>
      </c>
      <c r="E18" s="68">
        <v>23251</v>
      </c>
      <c r="F18" s="16">
        <v>35318</v>
      </c>
      <c r="G18" s="69">
        <v>42887</v>
      </c>
      <c r="H18" s="68">
        <v>36847</v>
      </c>
      <c r="I18" s="16">
        <v>55736</v>
      </c>
      <c r="J18" s="69">
        <v>67305</v>
      </c>
    </row>
    <row r="19" spans="1:20">
      <c r="A19" s="16" t="s">
        <v>274</v>
      </c>
      <c r="B19" s="70">
        <v>1422582</v>
      </c>
      <c r="C19" s="71">
        <v>2051595</v>
      </c>
      <c r="D19" s="72">
        <v>2315237</v>
      </c>
      <c r="E19" s="70">
        <v>1635374</v>
      </c>
      <c r="F19" s="71">
        <v>2379863</v>
      </c>
      <c r="G19" s="72">
        <v>2675346</v>
      </c>
      <c r="H19" s="70">
        <v>3057956</v>
      </c>
      <c r="I19" s="71">
        <v>4431458</v>
      </c>
      <c r="J19" s="72">
        <v>4990583</v>
      </c>
    </row>
    <row r="20" spans="1:20">
      <c r="A20" s="22" t="s">
        <v>368</v>
      </c>
    </row>
    <row r="21" spans="1:20" ht="17.25">
      <c r="A21" s="17" t="s">
        <v>463</v>
      </c>
    </row>
    <row r="22" spans="1:20" ht="17.25">
      <c r="A22" s="39" t="s">
        <v>464</v>
      </c>
    </row>
    <row r="23" spans="1:20" s="21" customFormat="1" ht="15">
      <c r="A23" s="21" t="s">
        <v>374</v>
      </c>
      <c r="B23" s="90" t="s">
        <v>946</v>
      </c>
      <c r="C23" s="90" t="s">
        <v>954</v>
      </c>
      <c r="D23" s="90" t="s">
        <v>947</v>
      </c>
      <c r="E23" s="90" t="s">
        <v>948</v>
      </c>
      <c r="F23" s="90" t="s">
        <v>971</v>
      </c>
      <c r="G23" s="90" t="s">
        <v>976</v>
      </c>
      <c r="H23" s="90" t="s">
        <v>949</v>
      </c>
      <c r="I23" s="90" t="s">
        <v>972</v>
      </c>
      <c r="J23" s="90" t="s">
        <v>950</v>
      </c>
      <c r="K23" s="170" t="s">
        <v>828</v>
      </c>
      <c r="L23" s="170">
        <v>2025</v>
      </c>
      <c r="M23" s="170">
        <v>2024</v>
      </c>
      <c r="N23" s="170">
        <v>2023</v>
      </c>
      <c r="O23" s="170">
        <v>2025</v>
      </c>
      <c r="P23" s="170">
        <v>2024</v>
      </c>
      <c r="Q23" s="170">
        <v>2023</v>
      </c>
      <c r="R23" s="170">
        <v>2025</v>
      </c>
      <c r="S23" s="170">
        <v>2024</v>
      </c>
      <c r="T23" s="170">
        <v>2023</v>
      </c>
    </row>
    <row r="24" spans="1:20">
      <c r="A24" s="18" t="s">
        <v>369</v>
      </c>
      <c r="B24" s="238">
        <v>22.6</v>
      </c>
      <c r="C24" s="106">
        <v>34.700000000000003</v>
      </c>
      <c r="D24" s="239">
        <v>39.6</v>
      </c>
      <c r="E24" s="238">
        <v>27.4</v>
      </c>
      <c r="F24" s="106">
        <v>42.2</v>
      </c>
      <c r="G24" s="239">
        <v>48</v>
      </c>
      <c r="H24" s="238">
        <v>24.9</v>
      </c>
      <c r="I24" s="106">
        <v>38.299999999999997</v>
      </c>
      <c r="J24" s="239">
        <v>43.6</v>
      </c>
      <c r="K24" s="170" t="s">
        <v>369</v>
      </c>
      <c r="L24" s="170">
        <f>Tabell23[[#This Row],[Män 2025]]</f>
        <v>22.6</v>
      </c>
      <c r="M24" s="170">
        <f>Tabell23[[#This Row],[Män 2024–2025]]-Tabell23[[#This Row],[Män 2025]]</f>
        <v>12.100000000000001</v>
      </c>
      <c r="N24" s="170">
        <f>Tabell23[[#This Row],[Män 2023–2025]]-Tabell23[[#This Row],[Män 2024–2025]]</f>
        <v>4.8999999999999986</v>
      </c>
      <c r="O24" s="170">
        <f>Tabell23[[#This Row],[Kvinnor 2025]]</f>
        <v>27.4</v>
      </c>
      <c r="P24" s="170">
        <f>Tabell23[[#This Row],[Kvinnor  2024–2025]]-Tabell23[[#This Row],[Kvinnor 2025]]</f>
        <v>14.800000000000004</v>
      </c>
      <c r="Q24" s="170">
        <f>Tabell23[[#This Row],[ Kvinnor 2023–2025]]-Tabell23[[#This Row],[Kvinnor  2024–2025]]</f>
        <v>5.7999999999999972</v>
      </c>
      <c r="R24" s="170">
        <f>Tabell23[[#This Row],[Totalt 2025]]</f>
        <v>24.9</v>
      </c>
      <c r="S24" s="170">
        <f>Tabell23[[#This Row],[ Totalt 2024–2025]]-Tabell23[[#This Row],[Totalt 2025]]</f>
        <v>13.399999999999999</v>
      </c>
      <c r="T24" s="170">
        <f>Tabell23[[#This Row],[Totalt 2023–2025]]-Tabell23[[#This Row],[ Totalt 2024–2025]]</f>
        <v>5.3000000000000043</v>
      </c>
    </row>
    <row r="25" spans="1:20">
      <c r="A25" s="18" t="s">
        <v>355</v>
      </c>
      <c r="B25" s="238">
        <v>26.6</v>
      </c>
      <c r="C25" s="106">
        <v>43.2</v>
      </c>
      <c r="D25" s="239">
        <v>51.4</v>
      </c>
      <c r="E25" s="238">
        <v>31.1</v>
      </c>
      <c r="F25" s="106">
        <v>51.7</v>
      </c>
      <c r="G25" s="239">
        <v>61.3</v>
      </c>
      <c r="H25" s="238">
        <v>28.8</v>
      </c>
      <c r="I25" s="106">
        <v>47.3</v>
      </c>
      <c r="J25" s="239">
        <v>56.2</v>
      </c>
      <c r="K25" s="170" t="s">
        <v>355</v>
      </c>
      <c r="L25" s="170">
        <f>Tabell23[[#This Row],[Män 2025]]</f>
        <v>26.6</v>
      </c>
      <c r="M25" s="170">
        <f>Tabell23[[#This Row],[Män 2024–2025]]-Tabell23[[#This Row],[Män 2025]]</f>
        <v>16.600000000000001</v>
      </c>
      <c r="N25" s="170">
        <f>Tabell23[[#This Row],[Män 2023–2025]]-Tabell23[[#This Row],[Män 2024–2025]]</f>
        <v>8.1999999999999957</v>
      </c>
      <c r="O25" s="170">
        <f>Tabell23[[#This Row],[Kvinnor 2025]]</f>
        <v>31.1</v>
      </c>
      <c r="P25" s="170">
        <f>Tabell23[[#This Row],[Kvinnor  2024–2025]]-Tabell23[[#This Row],[Kvinnor 2025]]</f>
        <v>20.6</v>
      </c>
      <c r="Q25" s="170">
        <f>Tabell23[[#This Row],[ Kvinnor 2023–2025]]-Tabell23[[#This Row],[Kvinnor  2024–2025]]</f>
        <v>9.5999999999999943</v>
      </c>
      <c r="R25" s="170">
        <f>Tabell23[[#This Row],[Totalt 2025]]</f>
        <v>28.8</v>
      </c>
      <c r="S25" s="170">
        <f>Tabell23[[#This Row],[ Totalt 2024–2025]]-Tabell23[[#This Row],[Totalt 2025]]</f>
        <v>18.499999999999996</v>
      </c>
      <c r="T25" s="170">
        <f>Tabell23[[#This Row],[Totalt 2023–2025]]-Tabell23[[#This Row],[ Totalt 2024–2025]]</f>
        <v>8.9000000000000057</v>
      </c>
    </row>
    <row r="26" spans="1:20">
      <c r="A26" s="18" t="s">
        <v>356</v>
      </c>
      <c r="B26" s="238">
        <v>27.4</v>
      </c>
      <c r="C26" s="106">
        <v>44.2</v>
      </c>
      <c r="D26" s="239">
        <v>52.2</v>
      </c>
      <c r="E26" s="238">
        <v>32.9</v>
      </c>
      <c r="F26" s="106">
        <v>53.8</v>
      </c>
      <c r="G26" s="239">
        <v>63.3</v>
      </c>
      <c r="H26" s="238">
        <v>30.1</v>
      </c>
      <c r="I26" s="106">
        <v>48.9</v>
      </c>
      <c r="J26" s="239">
        <v>57.6</v>
      </c>
      <c r="K26" s="170" t="s">
        <v>356</v>
      </c>
      <c r="L26" s="170">
        <f>Tabell23[[#This Row],[Män 2025]]</f>
        <v>27.4</v>
      </c>
      <c r="M26" s="170">
        <f>Tabell23[[#This Row],[Män 2024–2025]]-Tabell23[[#This Row],[Män 2025]]</f>
        <v>16.800000000000004</v>
      </c>
      <c r="N26" s="170">
        <f>Tabell23[[#This Row],[Män 2023–2025]]-Tabell23[[#This Row],[Män 2024–2025]]</f>
        <v>8</v>
      </c>
      <c r="O26" s="170">
        <f>Tabell23[[#This Row],[Kvinnor 2025]]</f>
        <v>32.9</v>
      </c>
      <c r="P26" s="170">
        <f>Tabell23[[#This Row],[Kvinnor  2024–2025]]-Tabell23[[#This Row],[Kvinnor 2025]]</f>
        <v>20.9</v>
      </c>
      <c r="Q26" s="170">
        <f>Tabell23[[#This Row],[ Kvinnor 2023–2025]]-Tabell23[[#This Row],[Kvinnor  2024–2025]]</f>
        <v>9.5</v>
      </c>
      <c r="R26" s="170">
        <f>Tabell23[[#This Row],[Totalt 2025]]</f>
        <v>30.1</v>
      </c>
      <c r="S26" s="170">
        <f>Tabell23[[#This Row],[ Totalt 2024–2025]]-Tabell23[[#This Row],[Totalt 2025]]</f>
        <v>18.799999999999997</v>
      </c>
      <c r="T26" s="170">
        <f>Tabell23[[#This Row],[Totalt 2023–2025]]-Tabell23[[#This Row],[ Totalt 2024–2025]]</f>
        <v>8.7000000000000028</v>
      </c>
    </row>
    <row r="27" spans="1:20">
      <c r="A27" s="18" t="s">
        <v>357</v>
      </c>
      <c r="B27" s="238">
        <v>28.7</v>
      </c>
      <c r="C27" s="106">
        <v>44.9</v>
      </c>
      <c r="D27" s="239">
        <v>52.4</v>
      </c>
      <c r="E27" s="238">
        <v>34.6</v>
      </c>
      <c r="F27" s="106">
        <v>54.6</v>
      </c>
      <c r="G27" s="239">
        <v>63.4</v>
      </c>
      <c r="H27" s="238">
        <v>31.6</v>
      </c>
      <c r="I27" s="106">
        <v>49.6</v>
      </c>
      <c r="J27" s="239">
        <v>57.7</v>
      </c>
      <c r="K27" s="170" t="s">
        <v>357</v>
      </c>
      <c r="L27" s="170">
        <f>Tabell23[[#This Row],[Män 2025]]</f>
        <v>28.7</v>
      </c>
      <c r="M27" s="170">
        <f>Tabell23[[#This Row],[Män 2024–2025]]-Tabell23[[#This Row],[Män 2025]]</f>
        <v>16.2</v>
      </c>
      <c r="N27" s="170">
        <f>Tabell23[[#This Row],[Män 2023–2025]]-Tabell23[[#This Row],[Män 2024–2025]]</f>
        <v>7.5</v>
      </c>
      <c r="O27" s="170">
        <f>Tabell23[[#This Row],[Kvinnor 2025]]</f>
        <v>34.6</v>
      </c>
      <c r="P27" s="170">
        <f>Tabell23[[#This Row],[Kvinnor  2024–2025]]-Tabell23[[#This Row],[Kvinnor 2025]]</f>
        <v>20</v>
      </c>
      <c r="Q27" s="170">
        <f>Tabell23[[#This Row],[ Kvinnor 2023–2025]]-Tabell23[[#This Row],[Kvinnor  2024–2025]]</f>
        <v>8.7999999999999972</v>
      </c>
      <c r="R27" s="170">
        <f>Tabell23[[#This Row],[Totalt 2025]]</f>
        <v>31.6</v>
      </c>
      <c r="S27" s="170">
        <f>Tabell23[[#This Row],[ Totalt 2024–2025]]-Tabell23[[#This Row],[Totalt 2025]]</f>
        <v>18</v>
      </c>
      <c r="T27" s="170">
        <f>Tabell23[[#This Row],[Totalt 2023–2025]]-Tabell23[[#This Row],[ Totalt 2024–2025]]</f>
        <v>8.1000000000000014</v>
      </c>
    </row>
    <row r="28" spans="1:20">
      <c r="A28" s="18" t="s">
        <v>358</v>
      </c>
      <c r="B28" s="238">
        <v>32</v>
      </c>
      <c r="C28" s="106">
        <v>48.4</v>
      </c>
      <c r="D28" s="239">
        <v>55.6</v>
      </c>
      <c r="E28" s="238">
        <v>37.9</v>
      </c>
      <c r="F28" s="106">
        <v>58.2</v>
      </c>
      <c r="G28" s="239">
        <v>66.599999999999994</v>
      </c>
      <c r="H28" s="238">
        <v>34.9</v>
      </c>
      <c r="I28" s="106">
        <v>53.3</v>
      </c>
      <c r="J28" s="239">
        <v>61</v>
      </c>
      <c r="K28" s="170" t="s">
        <v>358</v>
      </c>
      <c r="L28" s="170">
        <f>Tabell23[[#This Row],[Män 2025]]</f>
        <v>32</v>
      </c>
      <c r="M28" s="170">
        <f>Tabell23[[#This Row],[Män 2024–2025]]-Tabell23[[#This Row],[Män 2025]]</f>
        <v>16.399999999999999</v>
      </c>
      <c r="N28" s="170">
        <f>Tabell23[[#This Row],[Män 2023–2025]]-Tabell23[[#This Row],[Män 2024–2025]]</f>
        <v>7.2000000000000028</v>
      </c>
      <c r="O28" s="170">
        <f>Tabell23[[#This Row],[Kvinnor 2025]]</f>
        <v>37.9</v>
      </c>
      <c r="P28" s="170">
        <f>Tabell23[[#This Row],[Kvinnor  2024–2025]]-Tabell23[[#This Row],[Kvinnor 2025]]</f>
        <v>20.300000000000004</v>
      </c>
      <c r="Q28" s="170">
        <f>Tabell23[[#This Row],[ Kvinnor 2023–2025]]-Tabell23[[#This Row],[Kvinnor  2024–2025]]</f>
        <v>8.3999999999999915</v>
      </c>
      <c r="R28" s="170">
        <f>Tabell23[[#This Row],[Totalt 2025]]</f>
        <v>34.9</v>
      </c>
      <c r="S28" s="170">
        <f>Tabell23[[#This Row],[ Totalt 2024–2025]]-Tabell23[[#This Row],[Totalt 2025]]</f>
        <v>18.399999999999999</v>
      </c>
      <c r="T28" s="170">
        <f>Tabell23[[#This Row],[Totalt 2023–2025]]-Tabell23[[#This Row],[ Totalt 2024–2025]]</f>
        <v>7.7000000000000028</v>
      </c>
    </row>
    <row r="29" spans="1:20">
      <c r="A29" s="18" t="s">
        <v>359</v>
      </c>
      <c r="B29" s="238">
        <v>36</v>
      </c>
      <c r="C29" s="106">
        <v>52.9</v>
      </c>
      <c r="D29" s="239">
        <v>59.8</v>
      </c>
      <c r="E29" s="238">
        <v>41.5</v>
      </c>
      <c r="F29" s="106">
        <v>62.1</v>
      </c>
      <c r="G29" s="239">
        <v>70.099999999999994</v>
      </c>
      <c r="H29" s="238">
        <v>38.700000000000003</v>
      </c>
      <c r="I29" s="106">
        <v>57.4</v>
      </c>
      <c r="J29" s="239">
        <v>64.900000000000006</v>
      </c>
      <c r="K29" s="170" t="s">
        <v>359</v>
      </c>
      <c r="L29" s="170">
        <f>Tabell23[[#This Row],[Män 2025]]</f>
        <v>36</v>
      </c>
      <c r="M29" s="170">
        <f>Tabell23[[#This Row],[Män 2024–2025]]-Tabell23[[#This Row],[Män 2025]]</f>
        <v>16.899999999999999</v>
      </c>
      <c r="N29" s="170">
        <f>Tabell23[[#This Row],[Män 2023–2025]]-Tabell23[[#This Row],[Män 2024–2025]]</f>
        <v>6.8999999999999986</v>
      </c>
      <c r="O29" s="170">
        <f>Tabell23[[#This Row],[Kvinnor 2025]]</f>
        <v>41.5</v>
      </c>
      <c r="P29" s="170">
        <f>Tabell23[[#This Row],[Kvinnor  2024–2025]]-Tabell23[[#This Row],[Kvinnor 2025]]</f>
        <v>20.6</v>
      </c>
      <c r="Q29" s="170">
        <f>Tabell23[[#This Row],[ Kvinnor 2023–2025]]-Tabell23[[#This Row],[Kvinnor  2024–2025]]</f>
        <v>7.9999999999999929</v>
      </c>
      <c r="R29" s="170">
        <f>Tabell23[[#This Row],[Totalt 2025]]</f>
        <v>38.700000000000003</v>
      </c>
      <c r="S29" s="170">
        <f>Tabell23[[#This Row],[ Totalt 2024–2025]]-Tabell23[[#This Row],[Totalt 2025]]</f>
        <v>18.699999999999996</v>
      </c>
      <c r="T29" s="170">
        <f>Tabell23[[#This Row],[Totalt 2023–2025]]-Tabell23[[#This Row],[ Totalt 2024–2025]]</f>
        <v>7.5000000000000071</v>
      </c>
    </row>
    <row r="30" spans="1:20">
      <c r="A30" s="18" t="s">
        <v>360</v>
      </c>
      <c r="B30" s="238">
        <v>38.6</v>
      </c>
      <c r="C30" s="106">
        <v>55.7</v>
      </c>
      <c r="D30" s="239">
        <v>62.6</v>
      </c>
      <c r="E30" s="238">
        <v>44.3</v>
      </c>
      <c r="F30" s="106">
        <v>64.599999999999994</v>
      </c>
      <c r="G30" s="239">
        <v>72.2</v>
      </c>
      <c r="H30" s="238">
        <v>41.5</v>
      </c>
      <c r="I30" s="106">
        <v>60.1</v>
      </c>
      <c r="J30" s="239">
        <v>67.3</v>
      </c>
      <c r="K30" s="170" t="s">
        <v>360</v>
      </c>
      <c r="L30" s="170">
        <f>Tabell23[[#This Row],[Män 2025]]</f>
        <v>38.6</v>
      </c>
      <c r="M30" s="170">
        <f>Tabell23[[#This Row],[Män 2024–2025]]-Tabell23[[#This Row],[Män 2025]]</f>
        <v>17.100000000000001</v>
      </c>
      <c r="N30" s="170">
        <f>Tabell23[[#This Row],[Män 2023–2025]]-Tabell23[[#This Row],[Män 2024–2025]]</f>
        <v>6.8999999999999986</v>
      </c>
      <c r="O30" s="170">
        <f>Tabell23[[#This Row],[Kvinnor 2025]]</f>
        <v>44.3</v>
      </c>
      <c r="P30" s="170">
        <f>Tabell23[[#This Row],[Kvinnor  2024–2025]]-Tabell23[[#This Row],[Kvinnor 2025]]</f>
        <v>20.299999999999997</v>
      </c>
      <c r="Q30" s="170">
        <f>Tabell23[[#This Row],[ Kvinnor 2023–2025]]-Tabell23[[#This Row],[Kvinnor  2024–2025]]</f>
        <v>7.6000000000000085</v>
      </c>
      <c r="R30" s="170">
        <f>Tabell23[[#This Row],[Totalt 2025]]</f>
        <v>41.5</v>
      </c>
      <c r="S30" s="170">
        <f>Tabell23[[#This Row],[ Totalt 2024–2025]]-Tabell23[[#This Row],[Totalt 2025]]</f>
        <v>18.600000000000001</v>
      </c>
      <c r="T30" s="170">
        <f>Tabell23[[#This Row],[Totalt 2023–2025]]-Tabell23[[#This Row],[ Totalt 2024–2025]]</f>
        <v>7.1999999999999957</v>
      </c>
    </row>
    <row r="31" spans="1:20">
      <c r="A31" s="18" t="s">
        <v>361</v>
      </c>
      <c r="B31" s="238">
        <v>43.2</v>
      </c>
      <c r="C31" s="106">
        <v>60.5</v>
      </c>
      <c r="D31" s="239">
        <v>67.3</v>
      </c>
      <c r="E31" s="238">
        <v>48.8</v>
      </c>
      <c r="F31" s="106">
        <v>69</v>
      </c>
      <c r="G31" s="239">
        <v>76.2</v>
      </c>
      <c r="H31" s="238">
        <v>46</v>
      </c>
      <c r="I31" s="106">
        <v>64.7</v>
      </c>
      <c r="J31" s="239">
        <v>71.7</v>
      </c>
      <c r="K31" s="170" t="s">
        <v>361</v>
      </c>
      <c r="L31" s="170">
        <f>Tabell23[[#This Row],[Män 2025]]</f>
        <v>43.2</v>
      </c>
      <c r="M31" s="170">
        <f>Tabell23[[#This Row],[Män 2024–2025]]-Tabell23[[#This Row],[Män 2025]]</f>
        <v>17.299999999999997</v>
      </c>
      <c r="N31" s="170">
        <f>Tabell23[[#This Row],[Män 2023–2025]]-Tabell23[[#This Row],[Män 2024–2025]]</f>
        <v>6.7999999999999972</v>
      </c>
      <c r="O31" s="170">
        <f>Tabell23[[#This Row],[Kvinnor 2025]]</f>
        <v>48.8</v>
      </c>
      <c r="P31" s="170">
        <f>Tabell23[[#This Row],[Kvinnor  2024–2025]]-Tabell23[[#This Row],[Kvinnor 2025]]</f>
        <v>20.200000000000003</v>
      </c>
      <c r="Q31" s="170">
        <f>Tabell23[[#This Row],[ Kvinnor 2023–2025]]-Tabell23[[#This Row],[Kvinnor  2024–2025]]</f>
        <v>7.2000000000000028</v>
      </c>
      <c r="R31" s="170">
        <f>Tabell23[[#This Row],[Totalt 2025]]</f>
        <v>46</v>
      </c>
      <c r="S31" s="170">
        <f>Tabell23[[#This Row],[ Totalt 2024–2025]]-Tabell23[[#This Row],[Totalt 2025]]</f>
        <v>18.700000000000003</v>
      </c>
      <c r="T31" s="170">
        <f>Tabell23[[#This Row],[Totalt 2023–2025]]-Tabell23[[#This Row],[ Totalt 2024–2025]]</f>
        <v>7</v>
      </c>
    </row>
    <row r="32" spans="1:20">
      <c r="A32" s="18" t="s">
        <v>362</v>
      </c>
      <c r="B32" s="238">
        <v>47.5</v>
      </c>
      <c r="C32" s="106">
        <v>64.400000000000006</v>
      </c>
      <c r="D32" s="239">
        <v>70.400000000000006</v>
      </c>
      <c r="E32" s="238">
        <v>53.1</v>
      </c>
      <c r="F32" s="106">
        <v>72</v>
      </c>
      <c r="G32" s="239">
        <v>78.3</v>
      </c>
      <c r="H32" s="238">
        <v>50.3</v>
      </c>
      <c r="I32" s="106">
        <v>68.2</v>
      </c>
      <c r="J32" s="239">
        <v>74.400000000000006</v>
      </c>
      <c r="K32" s="170" t="s">
        <v>362</v>
      </c>
      <c r="L32" s="170">
        <f>Tabell23[[#This Row],[Män 2025]]</f>
        <v>47.5</v>
      </c>
      <c r="M32" s="170">
        <f>Tabell23[[#This Row],[Män 2024–2025]]-Tabell23[[#This Row],[Män 2025]]</f>
        <v>16.900000000000006</v>
      </c>
      <c r="N32" s="170">
        <f>Tabell23[[#This Row],[Män 2023–2025]]-Tabell23[[#This Row],[Män 2024–2025]]</f>
        <v>6</v>
      </c>
      <c r="O32" s="170">
        <f>Tabell23[[#This Row],[Kvinnor 2025]]</f>
        <v>53.1</v>
      </c>
      <c r="P32" s="170">
        <f>Tabell23[[#This Row],[Kvinnor  2024–2025]]-Tabell23[[#This Row],[Kvinnor 2025]]</f>
        <v>18.899999999999999</v>
      </c>
      <c r="Q32" s="170">
        <f>Tabell23[[#This Row],[ Kvinnor 2023–2025]]-Tabell23[[#This Row],[Kvinnor  2024–2025]]</f>
        <v>6.2999999999999972</v>
      </c>
      <c r="R32" s="170">
        <f>Tabell23[[#This Row],[Totalt 2025]]</f>
        <v>50.3</v>
      </c>
      <c r="S32" s="170">
        <f>Tabell23[[#This Row],[ Totalt 2024–2025]]-Tabell23[[#This Row],[Totalt 2025]]</f>
        <v>17.900000000000006</v>
      </c>
      <c r="T32" s="170">
        <f>Tabell23[[#This Row],[Totalt 2023–2025]]-Tabell23[[#This Row],[ Totalt 2024–2025]]</f>
        <v>6.2000000000000028</v>
      </c>
    </row>
    <row r="33" spans="1:31">
      <c r="A33" s="18" t="s">
        <v>363</v>
      </c>
      <c r="B33" s="238">
        <v>52.3</v>
      </c>
      <c r="C33" s="106">
        <v>68.7</v>
      </c>
      <c r="D33" s="239">
        <v>74.3</v>
      </c>
      <c r="E33" s="238">
        <v>57.1</v>
      </c>
      <c r="F33" s="106">
        <v>75.3</v>
      </c>
      <c r="G33" s="239">
        <v>80.900000000000006</v>
      </c>
      <c r="H33" s="238">
        <v>54.8</v>
      </c>
      <c r="I33" s="106">
        <v>72</v>
      </c>
      <c r="J33" s="239">
        <v>77.7</v>
      </c>
      <c r="K33" s="170" t="s">
        <v>363</v>
      </c>
      <c r="L33" s="170">
        <f>Tabell23[[#This Row],[Män 2025]]</f>
        <v>52.3</v>
      </c>
      <c r="M33" s="170">
        <f>Tabell23[[#This Row],[Män 2024–2025]]-Tabell23[[#This Row],[Män 2025]]</f>
        <v>16.400000000000006</v>
      </c>
      <c r="N33" s="170">
        <f>Tabell23[[#This Row],[Män 2023–2025]]-Tabell23[[#This Row],[Män 2024–2025]]</f>
        <v>5.5999999999999943</v>
      </c>
      <c r="O33" s="170">
        <f>Tabell23[[#This Row],[Kvinnor 2025]]</f>
        <v>57.1</v>
      </c>
      <c r="P33" s="170">
        <f>Tabell23[[#This Row],[Kvinnor  2024–2025]]-Tabell23[[#This Row],[Kvinnor 2025]]</f>
        <v>18.199999999999996</v>
      </c>
      <c r="Q33" s="170">
        <f>Tabell23[[#This Row],[ Kvinnor 2023–2025]]-Tabell23[[#This Row],[Kvinnor  2024–2025]]</f>
        <v>5.6000000000000085</v>
      </c>
      <c r="R33" s="170">
        <f>Tabell23[[#This Row],[Totalt 2025]]</f>
        <v>54.8</v>
      </c>
      <c r="S33" s="170">
        <f>Tabell23[[#This Row],[ Totalt 2024–2025]]-Tabell23[[#This Row],[Totalt 2025]]</f>
        <v>17.200000000000003</v>
      </c>
      <c r="T33" s="170">
        <f>Tabell23[[#This Row],[Totalt 2023–2025]]-Tabell23[[#This Row],[ Totalt 2024–2025]]</f>
        <v>5.7000000000000028</v>
      </c>
    </row>
    <row r="34" spans="1:31">
      <c r="A34" s="18" t="s">
        <v>364</v>
      </c>
      <c r="B34" s="238">
        <v>54.3</v>
      </c>
      <c r="C34" s="106">
        <v>70.8</v>
      </c>
      <c r="D34" s="239">
        <v>76.400000000000006</v>
      </c>
      <c r="E34" s="238">
        <v>57.7</v>
      </c>
      <c r="F34" s="106">
        <v>75.3</v>
      </c>
      <c r="G34" s="239">
        <v>81</v>
      </c>
      <c r="H34" s="238">
        <v>56.1</v>
      </c>
      <c r="I34" s="106">
        <v>73.099999999999994</v>
      </c>
      <c r="J34" s="239">
        <v>78.8</v>
      </c>
      <c r="K34" s="170" t="s">
        <v>364</v>
      </c>
      <c r="L34" s="170">
        <f>Tabell23[[#This Row],[Män 2025]]</f>
        <v>54.3</v>
      </c>
      <c r="M34" s="170">
        <f>Tabell23[[#This Row],[Män 2024–2025]]-Tabell23[[#This Row],[Män 2025]]</f>
        <v>16.5</v>
      </c>
      <c r="N34" s="170">
        <f>Tabell23[[#This Row],[Män 2023–2025]]-Tabell23[[#This Row],[Män 2024–2025]]</f>
        <v>5.6000000000000085</v>
      </c>
      <c r="O34" s="170">
        <f>Tabell23[[#This Row],[Kvinnor 2025]]</f>
        <v>57.7</v>
      </c>
      <c r="P34" s="170">
        <f>Tabell23[[#This Row],[Kvinnor  2024–2025]]-Tabell23[[#This Row],[Kvinnor 2025]]</f>
        <v>17.599999999999994</v>
      </c>
      <c r="Q34" s="170">
        <f>Tabell23[[#This Row],[ Kvinnor 2023–2025]]-Tabell23[[#This Row],[Kvinnor  2024–2025]]</f>
        <v>5.7000000000000028</v>
      </c>
      <c r="R34" s="170">
        <f>Tabell23[[#This Row],[Totalt 2025]]</f>
        <v>56.1</v>
      </c>
      <c r="S34" s="170">
        <f>Tabell23[[#This Row],[ Totalt 2024–2025]]-Tabell23[[#This Row],[Totalt 2025]]</f>
        <v>16.999999999999993</v>
      </c>
      <c r="T34" s="170">
        <f>Tabell23[[#This Row],[Totalt 2023–2025]]-Tabell23[[#This Row],[ Totalt 2024–2025]]</f>
        <v>5.7000000000000028</v>
      </c>
    </row>
    <row r="35" spans="1:31">
      <c r="A35" s="18" t="s">
        <v>365</v>
      </c>
      <c r="B35" s="238">
        <v>56.7</v>
      </c>
      <c r="C35" s="106">
        <v>74.3</v>
      </c>
      <c r="D35" s="239">
        <v>80.900000000000006</v>
      </c>
      <c r="E35" s="238">
        <v>58</v>
      </c>
      <c r="F35" s="106">
        <v>76.2</v>
      </c>
      <c r="G35" s="239">
        <v>82.7</v>
      </c>
      <c r="H35" s="238">
        <v>57.4</v>
      </c>
      <c r="I35" s="106">
        <v>75.3</v>
      </c>
      <c r="J35" s="239">
        <v>81.8</v>
      </c>
      <c r="K35" s="170" t="s">
        <v>365</v>
      </c>
      <c r="L35" s="170">
        <f>Tabell23[[#This Row],[Män 2025]]</f>
        <v>56.7</v>
      </c>
      <c r="M35" s="170">
        <f>Tabell23[[#This Row],[Män 2024–2025]]-Tabell23[[#This Row],[Män 2025]]</f>
        <v>17.599999999999994</v>
      </c>
      <c r="N35" s="170">
        <f>Tabell23[[#This Row],[Män 2023–2025]]-Tabell23[[#This Row],[Män 2024–2025]]</f>
        <v>6.6000000000000085</v>
      </c>
      <c r="O35" s="170">
        <f>Tabell23[[#This Row],[Kvinnor 2025]]</f>
        <v>58</v>
      </c>
      <c r="P35" s="170">
        <f>Tabell23[[#This Row],[Kvinnor  2024–2025]]-Tabell23[[#This Row],[Kvinnor 2025]]</f>
        <v>18.200000000000003</v>
      </c>
      <c r="Q35" s="170">
        <f>Tabell23[[#This Row],[ Kvinnor 2023–2025]]-Tabell23[[#This Row],[Kvinnor  2024–2025]]</f>
        <v>6.5</v>
      </c>
      <c r="R35" s="170">
        <f>Tabell23[[#This Row],[Totalt 2025]]</f>
        <v>57.4</v>
      </c>
      <c r="S35" s="170">
        <f>Tabell23[[#This Row],[ Totalt 2024–2025]]-Tabell23[[#This Row],[Totalt 2025]]</f>
        <v>17.899999999999999</v>
      </c>
      <c r="T35" s="170">
        <f>Tabell23[[#This Row],[Totalt 2023–2025]]-Tabell23[[#This Row],[ Totalt 2024–2025]]</f>
        <v>6.5</v>
      </c>
    </row>
    <row r="36" spans="1:31">
      <c r="A36" s="112" t="s">
        <v>366</v>
      </c>
      <c r="B36" s="117">
        <v>50.9</v>
      </c>
      <c r="C36" s="104">
        <v>69.3</v>
      </c>
      <c r="D36" s="118">
        <v>77.599999999999994</v>
      </c>
      <c r="E36" s="117">
        <v>49.1</v>
      </c>
      <c r="F36" s="104">
        <v>67.099999999999994</v>
      </c>
      <c r="G36" s="118">
        <v>75.2</v>
      </c>
      <c r="H36" s="117">
        <v>49.9</v>
      </c>
      <c r="I36" s="104">
        <v>68</v>
      </c>
      <c r="J36" s="118">
        <v>76.2</v>
      </c>
      <c r="K36" s="170" t="s">
        <v>366</v>
      </c>
      <c r="L36" s="170">
        <f>Tabell23[[#This Row],[Män 2025]]</f>
        <v>50.9</v>
      </c>
      <c r="M36" s="170">
        <f>Tabell23[[#This Row],[Män 2024–2025]]-Tabell23[[#This Row],[Män 2025]]</f>
        <v>18.399999999999999</v>
      </c>
      <c r="N36" s="170">
        <f>Tabell23[[#This Row],[Män 2023–2025]]-Tabell23[[#This Row],[Män 2024–2025]]</f>
        <v>8.2999999999999972</v>
      </c>
      <c r="O36" s="170">
        <f>Tabell23[[#This Row],[Kvinnor 2025]]</f>
        <v>49.1</v>
      </c>
      <c r="P36" s="170">
        <f>Tabell23[[#This Row],[Kvinnor  2024–2025]]-Tabell23[[#This Row],[Kvinnor 2025]]</f>
        <v>17.999999999999993</v>
      </c>
      <c r="Q36" s="170">
        <f>Tabell23[[#This Row],[ Kvinnor 2023–2025]]-Tabell23[[#This Row],[Kvinnor  2024–2025]]</f>
        <v>8.1000000000000085</v>
      </c>
      <c r="R36" s="170">
        <f>Tabell23[[#This Row],[Totalt 2025]]</f>
        <v>49.9</v>
      </c>
      <c r="S36" s="170">
        <f>Tabell23[[#This Row],[ Totalt 2024–2025]]-Tabell23[[#This Row],[Totalt 2025]]</f>
        <v>18.100000000000001</v>
      </c>
      <c r="T36" s="170">
        <f>Tabell23[[#This Row],[Totalt 2023–2025]]-Tabell23[[#This Row],[ Totalt 2024–2025]]</f>
        <v>8.2000000000000028</v>
      </c>
    </row>
    <row r="37" spans="1:31">
      <c r="A37" s="16" t="s">
        <v>367</v>
      </c>
      <c r="B37" s="117">
        <v>39.6</v>
      </c>
      <c r="C37" s="104">
        <v>59.5</v>
      </c>
      <c r="D37" s="118">
        <v>71.2</v>
      </c>
      <c r="E37" s="117">
        <v>32.5</v>
      </c>
      <c r="F37" s="104">
        <v>49.3</v>
      </c>
      <c r="G37" s="118">
        <v>59.9</v>
      </c>
      <c r="H37" s="117">
        <v>34.799999999999997</v>
      </c>
      <c r="I37" s="104">
        <v>52.6</v>
      </c>
      <c r="J37" s="118">
        <v>63.6</v>
      </c>
      <c r="K37" s="170" t="s">
        <v>367</v>
      </c>
      <c r="L37" s="170">
        <f>Tabell23[[#This Row],[Män 2025]]</f>
        <v>39.6</v>
      </c>
      <c r="M37" s="170">
        <f>Tabell23[[#This Row],[Män 2024–2025]]-Tabell23[[#This Row],[Män 2025]]</f>
        <v>19.899999999999999</v>
      </c>
      <c r="N37" s="170">
        <f>Tabell23[[#This Row],[Män 2023–2025]]-Tabell23[[#This Row],[Män 2024–2025]]</f>
        <v>11.700000000000003</v>
      </c>
      <c r="O37" s="170">
        <f>Tabell23[[#This Row],[Kvinnor 2025]]</f>
        <v>32.5</v>
      </c>
      <c r="P37" s="170">
        <f>Tabell23[[#This Row],[Kvinnor  2024–2025]]-Tabell23[[#This Row],[Kvinnor 2025]]</f>
        <v>16.799999999999997</v>
      </c>
      <c r="Q37" s="170">
        <f>Tabell23[[#This Row],[ Kvinnor 2023–2025]]-Tabell23[[#This Row],[Kvinnor  2024–2025]]</f>
        <v>10.600000000000001</v>
      </c>
      <c r="R37" s="170">
        <f>Tabell23[[#This Row],[Totalt 2025]]</f>
        <v>34.799999999999997</v>
      </c>
      <c r="S37" s="170">
        <f>Tabell23[[#This Row],[ Totalt 2024–2025]]-Tabell23[[#This Row],[Totalt 2025]]</f>
        <v>17.800000000000004</v>
      </c>
      <c r="T37" s="170">
        <f>Tabell23[[#This Row],[Totalt 2023–2025]]-Tabell23[[#This Row],[ Totalt 2024–2025]]</f>
        <v>11</v>
      </c>
    </row>
    <row r="38" spans="1:31">
      <c r="A38" s="16" t="s">
        <v>274</v>
      </c>
      <c r="B38" s="119">
        <v>36.9</v>
      </c>
      <c r="C38" s="120">
        <v>53.3</v>
      </c>
      <c r="D38" s="121">
        <v>60.1</v>
      </c>
      <c r="E38" s="119">
        <v>42.2</v>
      </c>
      <c r="F38" s="120">
        <v>61.4</v>
      </c>
      <c r="G38" s="121">
        <v>69</v>
      </c>
      <c r="H38" s="119">
        <v>39.6</v>
      </c>
      <c r="I38" s="120">
        <v>57.4</v>
      </c>
      <c r="J38" s="121">
        <v>64.599999999999994</v>
      </c>
    </row>
    <row r="39" spans="1:31">
      <c r="A39" s="22" t="s">
        <v>368</v>
      </c>
      <c r="O39" s="170"/>
      <c r="P39" s="170"/>
      <c r="Q39" s="170"/>
      <c r="R39" s="170"/>
    </row>
    <row r="40" spans="1:31" ht="17.25">
      <c r="A40" s="17" t="s">
        <v>465</v>
      </c>
    </row>
    <row r="41" spans="1:31" ht="17.25">
      <c r="A41" s="39" t="s">
        <v>466</v>
      </c>
    </row>
    <row r="42" spans="1:31" s="21" customFormat="1" ht="15">
      <c r="A42" s="21" t="s">
        <v>374</v>
      </c>
      <c r="B42" s="90" t="s">
        <v>375</v>
      </c>
      <c r="C42" s="90" t="s">
        <v>376</v>
      </c>
      <c r="D42" s="90" t="s">
        <v>377</v>
      </c>
      <c r="E42" s="90" t="s">
        <v>378</v>
      </c>
      <c r="F42" s="90" t="s">
        <v>379</v>
      </c>
      <c r="G42" s="90" t="s">
        <v>380</v>
      </c>
      <c r="H42" s="90" t="s">
        <v>381</v>
      </c>
      <c r="I42" s="90" t="s">
        <v>382</v>
      </c>
      <c r="J42" s="90" t="s">
        <v>383</v>
      </c>
      <c r="K42" s="90" t="s">
        <v>384</v>
      </c>
      <c r="L42" s="90" t="s">
        <v>385</v>
      </c>
      <c r="M42" s="90" t="s">
        <v>386</v>
      </c>
      <c r="N42" s="90" t="s">
        <v>387</v>
      </c>
      <c r="O42" s="90" t="s">
        <v>388</v>
      </c>
      <c r="P42" s="90" t="s">
        <v>389</v>
      </c>
      <c r="Q42" s="90" t="s">
        <v>390</v>
      </c>
      <c r="R42" s="90" t="s">
        <v>391</v>
      </c>
      <c r="S42" s="90" t="s">
        <v>392</v>
      </c>
      <c r="T42" s="90" t="s">
        <v>393</v>
      </c>
      <c r="U42" s="90" t="s">
        <v>394</v>
      </c>
      <c r="V42" s="90" t="s">
        <v>395</v>
      </c>
      <c r="W42" s="90" t="s">
        <v>396</v>
      </c>
      <c r="X42" s="90" t="s">
        <v>397</v>
      </c>
      <c r="Y42" s="90" t="s">
        <v>398</v>
      </c>
      <c r="Z42" s="90" t="s">
        <v>399</v>
      </c>
      <c r="AA42" s="90" t="s">
        <v>400</v>
      </c>
      <c r="AB42" s="90" t="s">
        <v>401</v>
      </c>
      <c r="AC42" s="90" t="s">
        <v>951</v>
      </c>
      <c r="AD42" s="90" t="s">
        <v>952</v>
      </c>
      <c r="AE42" s="90" t="s">
        <v>953</v>
      </c>
    </row>
    <row r="43" spans="1:31">
      <c r="A43" s="16" t="s">
        <v>369</v>
      </c>
      <c r="B43" s="117">
        <v>32.700000000000003</v>
      </c>
      <c r="C43" s="104">
        <v>50.1</v>
      </c>
      <c r="D43" s="118">
        <v>55.8</v>
      </c>
      <c r="E43" s="117">
        <v>31.8</v>
      </c>
      <c r="F43" s="104">
        <v>49.3</v>
      </c>
      <c r="G43" s="118">
        <v>55.2</v>
      </c>
      <c r="H43" s="117">
        <v>31.8</v>
      </c>
      <c r="I43" s="104">
        <v>48.9</v>
      </c>
      <c r="J43" s="118">
        <v>54.7</v>
      </c>
      <c r="K43" s="117">
        <v>30.8</v>
      </c>
      <c r="L43" s="104">
        <v>48.3</v>
      </c>
      <c r="M43" s="118">
        <v>54.3</v>
      </c>
      <c r="N43" s="117">
        <v>26</v>
      </c>
      <c r="O43" s="104">
        <v>44.1</v>
      </c>
      <c r="P43" s="118">
        <v>51</v>
      </c>
      <c r="Q43" s="117">
        <v>25.4</v>
      </c>
      <c r="R43" s="104">
        <v>40.6</v>
      </c>
      <c r="S43" s="118">
        <v>48.2</v>
      </c>
      <c r="T43" s="117">
        <v>23.5</v>
      </c>
      <c r="U43" s="104">
        <v>38.299999999999997</v>
      </c>
      <c r="V43" s="118">
        <v>44.8</v>
      </c>
      <c r="W43" s="117">
        <v>24</v>
      </c>
      <c r="X43" s="104">
        <v>37.4</v>
      </c>
      <c r="Y43" s="118">
        <v>43.4</v>
      </c>
      <c r="Z43" s="117">
        <v>23.5</v>
      </c>
      <c r="AA43" s="104">
        <v>37.4</v>
      </c>
      <c r="AB43" s="118">
        <v>42.6</v>
      </c>
      <c r="AC43" s="117">
        <v>24.9</v>
      </c>
      <c r="AD43" s="104">
        <v>38.299999999999997</v>
      </c>
      <c r="AE43" s="118">
        <v>43.6</v>
      </c>
    </row>
    <row r="44" spans="1:31">
      <c r="A44" s="16" t="s">
        <v>355</v>
      </c>
      <c r="B44" s="117">
        <v>31.8</v>
      </c>
      <c r="C44" s="104">
        <v>50.7</v>
      </c>
      <c r="D44" s="118">
        <v>58.2</v>
      </c>
      <c r="E44" s="117">
        <v>30.9</v>
      </c>
      <c r="F44" s="104">
        <v>49.7</v>
      </c>
      <c r="G44" s="118">
        <v>57.5</v>
      </c>
      <c r="H44" s="117">
        <v>31.5</v>
      </c>
      <c r="I44" s="104">
        <v>50</v>
      </c>
      <c r="J44" s="118">
        <v>57.7</v>
      </c>
      <c r="K44" s="117">
        <v>30.7</v>
      </c>
      <c r="L44" s="104">
        <v>50.1</v>
      </c>
      <c r="M44" s="118">
        <v>58</v>
      </c>
      <c r="N44" s="117">
        <v>27.3</v>
      </c>
      <c r="O44" s="104">
        <v>48.3</v>
      </c>
      <c r="P44" s="118">
        <v>57.9</v>
      </c>
      <c r="Q44" s="117">
        <v>28.8</v>
      </c>
      <c r="R44" s="104">
        <v>47.2</v>
      </c>
      <c r="S44" s="118">
        <v>57.6</v>
      </c>
      <c r="T44" s="117">
        <v>26.8</v>
      </c>
      <c r="U44" s="104">
        <v>46.6</v>
      </c>
      <c r="V44" s="118">
        <v>56.3</v>
      </c>
      <c r="W44" s="117">
        <v>27.1</v>
      </c>
      <c r="X44" s="104">
        <v>45.8</v>
      </c>
      <c r="Y44" s="118">
        <v>55.7</v>
      </c>
      <c r="Z44" s="117">
        <v>27.6</v>
      </c>
      <c r="AA44" s="104">
        <v>46.5</v>
      </c>
      <c r="AB44" s="118">
        <v>55.6</v>
      </c>
      <c r="AC44" s="117">
        <v>28.8</v>
      </c>
      <c r="AD44" s="104">
        <v>47.3</v>
      </c>
      <c r="AE44" s="118">
        <v>56.2</v>
      </c>
    </row>
    <row r="45" spans="1:31">
      <c r="A45" s="16" t="s">
        <v>356</v>
      </c>
      <c r="B45" s="117">
        <v>35.200000000000003</v>
      </c>
      <c r="C45" s="104">
        <v>54.3</v>
      </c>
      <c r="D45" s="118">
        <v>61.5</v>
      </c>
      <c r="E45" s="117">
        <v>33.5</v>
      </c>
      <c r="F45" s="104">
        <v>52.5</v>
      </c>
      <c r="G45" s="118">
        <v>60.3</v>
      </c>
      <c r="H45" s="117">
        <v>33.200000000000003</v>
      </c>
      <c r="I45" s="104">
        <v>51.5</v>
      </c>
      <c r="J45" s="118">
        <v>59.1</v>
      </c>
      <c r="K45" s="117">
        <v>32.1</v>
      </c>
      <c r="L45" s="104">
        <v>50.7</v>
      </c>
      <c r="M45" s="118">
        <v>58.3</v>
      </c>
      <c r="N45" s="117">
        <v>27.8</v>
      </c>
      <c r="O45" s="104">
        <v>48</v>
      </c>
      <c r="P45" s="118">
        <v>57.3</v>
      </c>
      <c r="Q45" s="117">
        <v>29</v>
      </c>
      <c r="R45" s="104">
        <v>46.5</v>
      </c>
      <c r="S45" s="118">
        <v>56.5</v>
      </c>
      <c r="T45" s="117">
        <v>27.5</v>
      </c>
      <c r="U45" s="104">
        <v>46.1</v>
      </c>
      <c r="V45" s="118">
        <v>55.1</v>
      </c>
      <c r="W45" s="117">
        <v>28.2</v>
      </c>
      <c r="X45" s="104">
        <v>46.1</v>
      </c>
      <c r="Y45" s="118">
        <v>55.7</v>
      </c>
      <c r="Z45" s="117">
        <v>28.7</v>
      </c>
      <c r="AA45" s="104">
        <v>47.2</v>
      </c>
      <c r="AB45" s="118">
        <v>55.9</v>
      </c>
      <c r="AC45" s="117">
        <v>30.1</v>
      </c>
      <c r="AD45" s="104">
        <v>48.9</v>
      </c>
      <c r="AE45" s="118">
        <v>57.6</v>
      </c>
    </row>
    <row r="46" spans="1:31">
      <c r="A46" s="16" t="s">
        <v>357</v>
      </c>
      <c r="B46" s="117">
        <v>39</v>
      </c>
      <c r="C46" s="104">
        <v>58.7</v>
      </c>
      <c r="D46" s="118">
        <v>65.8</v>
      </c>
      <c r="E46" s="117">
        <v>37.200000000000003</v>
      </c>
      <c r="F46" s="104">
        <v>56.7</v>
      </c>
      <c r="G46" s="118">
        <v>64.400000000000006</v>
      </c>
      <c r="H46" s="117">
        <v>36.799999999999997</v>
      </c>
      <c r="I46" s="104">
        <v>55.6</v>
      </c>
      <c r="J46" s="118">
        <v>63.1</v>
      </c>
      <c r="K46" s="117">
        <v>35.4</v>
      </c>
      <c r="L46" s="104">
        <v>54.5</v>
      </c>
      <c r="M46" s="118">
        <v>62</v>
      </c>
      <c r="N46" s="117">
        <v>30.9</v>
      </c>
      <c r="O46" s="104">
        <v>51.6</v>
      </c>
      <c r="P46" s="118">
        <v>60.8</v>
      </c>
      <c r="Q46" s="117">
        <v>32</v>
      </c>
      <c r="R46" s="104">
        <v>49.6</v>
      </c>
      <c r="S46" s="118">
        <v>59.4</v>
      </c>
      <c r="T46" s="117">
        <v>30.2</v>
      </c>
      <c r="U46" s="104">
        <v>49</v>
      </c>
      <c r="V46" s="118">
        <v>57.6</v>
      </c>
      <c r="W46" s="117">
        <v>30.4</v>
      </c>
      <c r="X46" s="104">
        <v>48.2</v>
      </c>
      <c r="Y46" s="118">
        <v>57.2</v>
      </c>
      <c r="Z46" s="117">
        <v>30.7</v>
      </c>
      <c r="AA46" s="104">
        <v>48.6</v>
      </c>
      <c r="AB46" s="118">
        <v>56.9</v>
      </c>
      <c r="AC46" s="117">
        <v>31.6</v>
      </c>
      <c r="AD46" s="104">
        <v>49.6</v>
      </c>
      <c r="AE46" s="118">
        <v>57.7</v>
      </c>
    </row>
    <row r="47" spans="1:31">
      <c r="A47" s="16" t="s">
        <v>358</v>
      </c>
      <c r="B47" s="117">
        <v>42</v>
      </c>
      <c r="C47" s="104">
        <v>61.9</v>
      </c>
      <c r="D47" s="118">
        <v>68.8</v>
      </c>
      <c r="E47" s="117">
        <v>40.299999999999997</v>
      </c>
      <c r="F47" s="104">
        <v>60.2</v>
      </c>
      <c r="G47" s="118">
        <v>67.599999999999994</v>
      </c>
      <c r="H47" s="117">
        <v>40.200000000000003</v>
      </c>
      <c r="I47" s="104">
        <v>59.4</v>
      </c>
      <c r="J47" s="118">
        <v>66.900000000000006</v>
      </c>
      <c r="K47" s="117">
        <v>39.200000000000003</v>
      </c>
      <c r="L47" s="104">
        <v>59</v>
      </c>
      <c r="M47" s="118">
        <v>66.5</v>
      </c>
      <c r="N47" s="117">
        <v>33.799999999999997</v>
      </c>
      <c r="O47" s="104">
        <v>55.5</v>
      </c>
      <c r="P47" s="118">
        <v>64.599999999999994</v>
      </c>
      <c r="Q47" s="117">
        <v>35</v>
      </c>
      <c r="R47" s="104">
        <v>53.1</v>
      </c>
      <c r="S47" s="118">
        <v>62.7</v>
      </c>
      <c r="T47" s="117">
        <v>33.4</v>
      </c>
      <c r="U47" s="104">
        <v>52.5</v>
      </c>
      <c r="V47" s="118">
        <v>60.8</v>
      </c>
      <c r="W47" s="117">
        <v>33.700000000000003</v>
      </c>
      <c r="X47" s="104">
        <v>51.7</v>
      </c>
      <c r="Y47" s="118">
        <v>60.4</v>
      </c>
      <c r="Z47" s="117">
        <v>33.9</v>
      </c>
      <c r="AA47" s="104">
        <v>52.2</v>
      </c>
      <c r="AB47" s="118">
        <v>60</v>
      </c>
      <c r="AC47" s="117">
        <v>34.9</v>
      </c>
      <c r="AD47" s="104">
        <v>53.3</v>
      </c>
      <c r="AE47" s="118">
        <v>61</v>
      </c>
    </row>
    <row r="48" spans="1:31">
      <c r="A48" s="16" t="s">
        <v>359</v>
      </c>
      <c r="B48" s="117">
        <v>45.8</v>
      </c>
      <c r="C48" s="104">
        <v>65.900000000000006</v>
      </c>
      <c r="D48" s="118">
        <v>72.599999999999994</v>
      </c>
      <c r="E48" s="117">
        <v>44</v>
      </c>
      <c r="F48" s="104">
        <v>64.099999999999994</v>
      </c>
      <c r="G48" s="118">
        <v>71.400000000000006</v>
      </c>
      <c r="H48" s="117">
        <v>43.3</v>
      </c>
      <c r="I48" s="104">
        <v>62.8</v>
      </c>
      <c r="J48" s="118">
        <v>69.900000000000006</v>
      </c>
      <c r="K48" s="117">
        <v>41.8</v>
      </c>
      <c r="L48" s="104">
        <v>61.3</v>
      </c>
      <c r="M48" s="118">
        <v>68.400000000000006</v>
      </c>
      <c r="N48" s="117">
        <v>36</v>
      </c>
      <c r="O48" s="104">
        <v>58.1</v>
      </c>
      <c r="P48" s="118">
        <v>67</v>
      </c>
      <c r="Q48" s="117">
        <v>37.799999999999997</v>
      </c>
      <c r="R48" s="104">
        <v>56.1</v>
      </c>
      <c r="S48" s="118">
        <v>65.7</v>
      </c>
      <c r="T48" s="117">
        <v>36.4</v>
      </c>
      <c r="U48" s="104">
        <v>55.9</v>
      </c>
      <c r="V48" s="118">
        <v>64</v>
      </c>
      <c r="W48" s="117">
        <v>37</v>
      </c>
      <c r="X48" s="104">
        <v>55.7</v>
      </c>
      <c r="Y48" s="118">
        <v>64.099999999999994</v>
      </c>
      <c r="Z48" s="117">
        <v>37.799999999999997</v>
      </c>
      <c r="AA48" s="104">
        <v>56.7</v>
      </c>
      <c r="AB48" s="118">
        <v>64.5</v>
      </c>
      <c r="AC48" s="117">
        <v>38.700000000000003</v>
      </c>
      <c r="AD48" s="104">
        <v>57.4</v>
      </c>
      <c r="AE48" s="118">
        <v>64.900000000000006</v>
      </c>
    </row>
    <row r="49" spans="1:31">
      <c r="A49" s="16" t="s">
        <v>360</v>
      </c>
      <c r="B49" s="117">
        <v>48.9</v>
      </c>
      <c r="C49" s="104">
        <v>68.2</v>
      </c>
      <c r="D49" s="118">
        <v>74.400000000000006</v>
      </c>
      <c r="E49" s="117">
        <v>47.4</v>
      </c>
      <c r="F49" s="104">
        <v>66.7</v>
      </c>
      <c r="G49" s="118">
        <v>73.5</v>
      </c>
      <c r="H49" s="117">
        <v>47.2</v>
      </c>
      <c r="I49" s="104">
        <v>66.3</v>
      </c>
      <c r="J49" s="118">
        <v>73</v>
      </c>
      <c r="K49" s="117">
        <v>46.3</v>
      </c>
      <c r="L49" s="104">
        <v>66</v>
      </c>
      <c r="M49" s="118">
        <v>72.900000000000006</v>
      </c>
      <c r="N49" s="117">
        <v>39.799999999999997</v>
      </c>
      <c r="O49" s="104">
        <v>62.7</v>
      </c>
      <c r="P49" s="118">
        <v>71.5</v>
      </c>
      <c r="Q49" s="117">
        <v>41.5</v>
      </c>
      <c r="R49" s="104">
        <v>60.2</v>
      </c>
      <c r="S49" s="118">
        <v>69.7</v>
      </c>
      <c r="T49" s="117">
        <v>40.4</v>
      </c>
      <c r="U49" s="104">
        <v>60.2</v>
      </c>
      <c r="V49" s="118">
        <v>67.900000000000006</v>
      </c>
      <c r="W49" s="117">
        <v>40.6</v>
      </c>
      <c r="X49" s="104">
        <v>59.5</v>
      </c>
      <c r="Y49" s="118">
        <v>67.5</v>
      </c>
      <c r="Z49" s="117">
        <v>40.4</v>
      </c>
      <c r="AA49" s="104">
        <v>59.4</v>
      </c>
      <c r="AB49" s="118">
        <v>66.7</v>
      </c>
      <c r="AC49" s="117">
        <v>41.5</v>
      </c>
      <c r="AD49" s="104">
        <v>60.1</v>
      </c>
      <c r="AE49" s="118">
        <v>67.3</v>
      </c>
    </row>
    <row r="50" spans="1:31">
      <c r="A50" s="16" t="s">
        <v>361</v>
      </c>
      <c r="B50" s="117">
        <v>53.9</v>
      </c>
      <c r="C50" s="104">
        <v>72.2</v>
      </c>
      <c r="D50" s="118">
        <v>77.900000000000006</v>
      </c>
      <c r="E50" s="117">
        <v>52.1</v>
      </c>
      <c r="F50" s="104">
        <v>70.599999999999994</v>
      </c>
      <c r="G50" s="118">
        <v>76.8</v>
      </c>
      <c r="H50" s="117">
        <v>51.3</v>
      </c>
      <c r="I50" s="104">
        <v>69.7</v>
      </c>
      <c r="J50" s="118">
        <v>75.8</v>
      </c>
      <c r="K50" s="117">
        <v>50</v>
      </c>
      <c r="L50" s="104">
        <v>68.900000000000006</v>
      </c>
      <c r="M50" s="118">
        <v>75.3</v>
      </c>
      <c r="N50" s="117">
        <v>42.5</v>
      </c>
      <c r="O50" s="104">
        <v>65.3</v>
      </c>
      <c r="P50" s="118">
        <v>73.5</v>
      </c>
      <c r="Q50" s="117">
        <v>44.6</v>
      </c>
      <c r="R50" s="104">
        <v>62.7</v>
      </c>
      <c r="S50" s="118">
        <v>71.7</v>
      </c>
      <c r="T50" s="117">
        <v>43.8</v>
      </c>
      <c r="U50" s="104">
        <v>63.1</v>
      </c>
      <c r="V50" s="118">
        <v>70.3</v>
      </c>
      <c r="W50" s="117">
        <v>44.5</v>
      </c>
      <c r="X50" s="104">
        <v>63.3</v>
      </c>
      <c r="Y50" s="118">
        <v>70.7</v>
      </c>
      <c r="Z50" s="117">
        <v>45.1</v>
      </c>
      <c r="AA50" s="104">
        <v>64.2</v>
      </c>
      <c r="AB50" s="118">
        <v>71.3</v>
      </c>
      <c r="AC50" s="117">
        <v>46</v>
      </c>
      <c r="AD50" s="104">
        <v>64.7</v>
      </c>
      <c r="AE50" s="118">
        <v>71.7</v>
      </c>
    </row>
    <row r="51" spans="1:31">
      <c r="A51" s="16" t="s">
        <v>362</v>
      </c>
      <c r="B51" s="117">
        <v>57.3</v>
      </c>
      <c r="C51" s="104">
        <v>74.400000000000006</v>
      </c>
      <c r="D51" s="118">
        <v>79.5</v>
      </c>
      <c r="E51" s="117">
        <v>56.3</v>
      </c>
      <c r="F51" s="104">
        <v>73.599999999999994</v>
      </c>
      <c r="G51" s="118">
        <v>79</v>
      </c>
      <c r="H51" s="117">
        <v>56.2</v>
      </c>
      <c r="I51" s="104">
        <v>73.3</v>
      </c>
      <c r="J51" s="118">
        <v>78.599999999999994</v>
      </c>
      <c r="K51" s="117">
        <v>55.1</v>
      </c>
      <c r="L51" s="104">
        <v>72.7</v>
      </c>
      <c r="M51" s="118">
        <v>78.099999999999994</v>
      </c>
      <c r="N51" s="117">
        <v>46.2</v>
      </c>
      <c r="O51" s="104">
        <v>69.8</v>
      </c>
      <c r="P51" s="118">
        <v>77.2</v>
      </c>
      <c r="Q51" s="117">
        <v>50.6</v>
      </c>
      <c r="R51" s="104">
        <v>67.8</v>
      </c>
      <c r="S51" s="118">
        <v>76.099999999999994</v>
      </c>
      <c r="T51" s="117">
        <v>49.6</v>
      </c>
      <c r="U51" s="104">
        <v>68.599999999999994</v>
      </c>
      <c r="V51" s="118">
        <v>74.7</v>
      </c>
      <c r="W51" s="117">
        <v>50.1</v>
      </c>
      <c r="X51" s="104">
        <v>68</v>
      </c>
      <c r="Y51" s="118">
        <v>74.7</v>
      </c>
      <c r="Z51" s="117">
        <v>50.1</v>
      </c>
      <c r="AA51" s="104">
        <v>68.3</v>
      </c>
      <c r="AB51" s="118">
        <v>74.5</v>
      </c>
      <c r="AC51" s="117">
        <v>50.3</v>
      </c>
      <c r="AD51" s="104">
        <v>68.2</v>
      </c>
      <c r="AE51" s="118">
        <v>74.400000000000006</v>
      </c>
    </row>
    <row r="52" spans="1:31">
      <c r="A52" s="16" t="s">
        <v>363</v>
      </c>
      <c r="B52" s="117">
        <v>60.8</v>
      </c>
      <c r="C52" s="104">
        <v>78.400000000000006</v>
      </c>
      <c r="D52" s="118">
        <v>83.7</v>
      </c>
      <c r="E52" s="117">
        <v>59.3</v>
      </c>
      <c r="F52" s="104">
        <v>76.8</v>
      </c>
      <c r="G52" s="118">
        <v>82.3</v>
      </c>
      <c r="H52" s="117">
        <v>58.9</v>
      </c>
      <c r="I52" s="104">
        <v>76.099999999999994</v>
      </c>
      <c r="J52" s="118">
        <v>81.400000000000006</v>
      </c>
      <c r="K52" s="117">
        <v>57.7</v>
      </c>
      <c r="L52" s="104">
        <v>75.2</v>
      </c>
      <c r="M52" s="118">
        <v>80.5</v>
      </c>
      <c r="N52" s="117">
        <v>42.6</v>
      </c>
      <c r="O52" s="104">
        <v>70.3</v>
      </c>
      <c r="P52" s="118">
        <v>78.5</v>
      </c>
      <c r="Q52" s="117">
        <v>52.9</v>
      </c>
      <c r="R52" s="104">
        <v>68.3</v>
      </c>
      <c r="S52" s="118">
        <v>77</v>
      </c>
      <c r="T52" s="117">
        <v>52</v>
      </c>
      <c r="U52" s="104">
        <v>71</v>
      </c>
      <c r="V52" s="118">
        <v>76.2</v>
      </c>
      <c r="W52" s="117">
        <v>53.7</v>
      </c>
      <c r="X52" s="104">
        <v>71.099999999999994</v>
      </c>
      <c r="Y52" s="118">
        <v>77.3</v>
      </c>
      <c r="Z52" s="117">
        <v>53.9</v>
      </c>
      <c r="AA52" s="104">
        <v>71.599999999999994</v>
      </c>
      <c r="AB52" s="118">
        <v>77.2</v>
      </c>
      <c r="AC52" s="117">
        <v>54.8</v>
      </c>
      <c r="AD52" s="104">
        <v>72</v>
      </c>
      <c r="AE52" s="118">
        <v>77.7</v>
      </c>
    </row>
    <row r="53" spans="1:31">
      <c r="A53" s="16" t="s">
        <v>364</v>
      </c>
      <c r="B53" s="117">
        <v>57.4</v>
      </c>
      <c r="C53" s="104">
        <v>74.7</v>
      </c>
      <c r="D53" s="118">
        <v>80.5</v>
      </c>
      <c r="E53" s="117">
        <v>57.8</v>
      </c>
      <c r="F53" s="104">
        <v>75.400000000000006</v>
      </c>
      <c r="G53" s="118">
        <v>81.400000000000006</v>
      </c>
      <c r="H53" s="117">
        <v>58.8</v>
      </c>
      <c r="I53" s="104">
        <v>76.2</v>
      </c>
      <c r="J53" s="118">
        <v>82.1</v>
      </c>
      <c r="K53" s="117">
        <v>58.8</v>
      </c>
      <c r="L53" s="104">
        <v>76.900000000000006</v>
      </c>
      <c r="M53" s="118">
        <v>82.7</v>
      </c>
      <c r="N53" s="117">
        <v>42.2</v>
      </c>
      <c r="O53" s="104">
        <v>72.8</v>
      </c>
      <c r="P53" s="118">
        <v>81.8</v>
      </c>
      <c r="Q53" s="117">
        <v>55.7</v>
      </c>
      <c r="R53" s="104">
        <v>70.900000000000006</v>
      </c>
      <c r="S53" s="118">
        <v>80.599999999999994</v>
      </c>
      <c r="T53" s="117">
        <v>54</v>
      </c>
      <c r="U53" s="104">
        <v>73.900000000000006</v>
      </c>
      <c r="V53" s="118">
        <v>78.8</v>
      </c>
      <c r="W53" s="117">
        <v>55.6</v>
      </c>
      <c r="X53" s="104">
        <v>73.2</v>
      </c>
      <c r="Y53" s="118">
        <v>79.900000000000006</v>
      </c>
      <c r="Z53" s="117">
        <v>55.6</v>
      </c>
      <c r="AA53" s="104">
        <v>73.2</v>
      </c>
      <c r="AB53" s="118">
        <v>79</v>
      </c>
      <c r="AC53" s="117">
        <v>56.1</v>
      </c>
      <c r="AD53" s="104">
        <v>73.099999999999994</v>
      </c>
      <c r="AE53" s="118">
        <v>78.8</v>
      </c>
    </row>
    <row r="54" spans="1:31">
      <c r="A54" s="16" t="s">
        <v>365</v>
      </c>
      <c r="B54" s="117">
        <v>52.4</v>
      </c>
      <c r="C54" s="104">
        <v>69.8</v>
      </c>
      <c r="D54" s="118">
        <v>76.599999999999994</v>
      </c>
      <c r="E54" s="117">
        <v>52.2</v>
      </c>
      <c r="F54" s="104">
        <v>70</v>
      </c>
      <c r="G54" s="118">
        <v>77.099999999999994</v>
      </c>
      <c r="H54" s="117">
        <v>53.8</v>
      </c>
      <c r="I54" s="104">
        <v>71.099999999999994</v>
      </c>
      <c r="J54" s="118">
        <v>78.099999999999994</v>
      </c>
      <c r="K54" s="117">
        <v>53.8</v>
      </c>
      <c r="L54" s="104">
        <v>72</v>
      </c>
      <c r="M54" s="118">
        <v>78.7</v>
      </c>
      <c r="N54" s="117">
        <v>36.6</v>
      </c>
      <c r="O54" s="104">
        <v>67.400000000000006</v>
      </c>
      <c r="P54" s="118">
        <v>77.5</v>
      </c>
      <c r="Q54" s="117">
        <v>51.5</v>
      </c>
      <c r="R54" s="104">
        <v>65.7</v>
      </c>
      <c r="S54" s="118">
        <v>77</v>
      </c>
      <c r="T54" s="117">
        <v>51.5</v>
      </c>
      <c r="U54" s="104">
        <v>71.8</v>
      </c>
      <c r="V54" s="118">
        <v>77.2</v>
      </c>
      <c r="W54" s="117">
        <v>54.5</v>
      </c>
      <c r="X54" s="104">
        <v>72.5</v>
      </c>
      <c r="Y54" s="118">
        <v>80.2</v>
      </c>
      <c r="Z54" s="117">
        <v>56.2</v>
      </c>
      <c r="AA54" s="104">
        <v>74.3</v>
      </c>
      <c r="AB54" s="118">
        <v>80.900000000000006</v>
      </c>
      <c r="AC54" s="117">
        <v>57.4</v>
      </c>
      <c r="AD54" s="104">
        <v>75.3</v>
      </c>
      <c r="AE54" s="118">
        <v>81.8</v>
      </c>
    </row>
    <row r="55" spans="1:31">
      <c r="A55" s="16" t="s">
        <v>366</v>
      </c>
      <c r="B55" s="117">
        <v>42.9</v>
      </c>
      <c r="C55" s="104">
        <v>60.5</v>
      </c>
      <c r="D55" s="118">
        <v>69.2</v>
      </c>
      <c r="E55" s="117">
        <v>43</v>
      </c>
      <c r="F55" s="104">
        <v>61</v>
      </c>
      <c r="G55" s="118">
        <v>70</v>
      </c>
      <c r="H55" s="117">
        <v>44.2</v>
      </c>
      <c r="I55" s="104">
        <v>61.7</v>
      </c>
      <c r="J55" s="118">
        <v>70.5</v>
      </c>
      <c r="K55" s="117">
        <v>44.9</v>
      </c>
      <c r="L55" s="104">
        <v>63</v>
      </c>
      <c r="M55" s="118">
        <v>71.5</v>
      </c>
      <c r="N55" s="117">
        <v>29.7</v>
      </c>
      <c r="O55" s="104">
        <v>60</v>
      </c>
      <c r="P55" s="118">
        <v>71.7</v>
      </c>
      <c r="Q55" s="117">
        <v>44.5</v>
      </c>
      <c r="R55" s="104">
        <v>58.1</v>
      </c>
      <c r="S55" s="118">
        <v>71.900000000000006</v>
      </c>
      <c r="T55" s="117">
        <v>43.9</v>
      </c>
      <c r="U55" s="104">
        <v>64.400000000000006</v>
      </c>
      <c r="V55" s="118">
        <v>70.599999999999994</v>
      </c>
      <c r="W55" s="117">
        <v>46.6</v>
      </c>
      <c r="X55" s="104">
        <v>65</v>
      </c>
      <c r="Y55" s="118">
        <v>74.7</v>
      </c>
      <c r="Z55" s="117">
        <v>48.4</v>
      </c>
      <c r="AA55" s="104">
        <v>66.8</v>
      </c>
      <c r="AB55" s="118">
        <v>75.3</v>
      </c>
      <c r="AC55" s="117">
        <v>49.9</v>
      </c>
      <c r="AD55" s="104">
        <v>68</v>
      </c>
      <c r="AE55" s="118">
        <v>76.2</v>
      </c>
    </row>
    <row r="56" spans="1:31">
      <c r="A56" s="16" t="s">
        <v>367</v>
      </c>
      <c r="B56" s="117">
        <v>27.9</v>
      </c>
      <c r="C56" s="104">
        <v>44.3</v>
      </c>
      <c r="D56" s="118">
        <v>55.2</v>
      </c>
      <c r="E56" s="117">
        <v>28.5</v>
      </c>
      <c r="F56" s="104">
        <v>44.9</v>
      </c>
      <c r="G56" s="118">
        <v>56.3</v>
      </c>
      <c r="H56" s="117">
        <v>29.6</v>
      </c>
      <c r="I56" s="104">
        <v>46.2</v>
      </c>
      <c r="J56" s="118">
        <v>57.2</v>
      </c>
      <c r="K56" s="117">
        <v>30.5</v>
      </c>
      <c r="L56" s="104">
        <v>47.2</v>
      </c>
      <c r="M56" s="118">
        <v>58</v>
      </c>
      <c r="N56" s="117">
        <v>18.8</v>
      </c>
      <c r="O56" s="104">
        <v>45.7</v>
      </c>
      <c r="P56" s="118">
        <v>59.2</v>
      </c>
      <c r="Q56" s="117">
        <v>31</v>
      </c>
      <c r="R56" s="104">
        <v>42.8</v>
      </c>
      <c r="S56" s="118">
        <v>59.9</v>
      </c>
      <c r="T56" s="117">
        <v>30</v>
      </c>
      <c r="U56" s="104">
        <v>50.2</v>
      </c>
      <c r="V56" s="118">
        <v>57.8</v>
      </c>
      <c r="W56" s="117">
        <v>31.5</v>
      </c>
      <c r="X56" s="104">
        <v>49.3</v>
      </c>
      <c r="Y56" s="118">
        <v>62.6</v>
      </c>
      <c r="Z56" s="117">
        <v>33</v>
      </c>
      <c r="AA56" s="104">
        <v>50.6</v>
      </c>
      <c r="AB56" s="118">
        <v>62</v>
      </c>
      <c r="AC56" s="117">
        <v>34.799999999999997</v>
      </c>
      <c r="AD56" s="104">
        <v>52.6</v>
      </c>
      <c r="AE56" s="118">
        <v>63.6</v>
      </c>
    </row>
    <row r="57" spans="1:31">
      <c r="A57" s="16" t="s">
        <v>274</v>
      </c>
      <c r="B57" s="119">
        <v>44.6</v>
      </c>
      <c r="C57" s="120">
        <v>63.1</v>
      </c>
      <c r="D57" s="121">
        <v>69.599999999999994</v>
      </c>
      <c r="E57" s="119">
        <v>43.3</v>
      </c>
      <c r="F57" s="120">
        <v>61.9</v>
      </c>
      <c r="G57" s="121">
        <v>68.8</v>
      </c>
      <c r="H57" s="119">
        <v>43.3</v>
      </c>
      <c r="I57" s="120">
        <v>61.4</v>
      </c>
      <c r="J57" s="121">
        <v>68.2</v>
      </c>
      <c r="K57" s="119">
        <v>42.3</v>
      </c>
      <c r="L57" s="120">
        <v>61</v>
      </c>
      <c r="M57" s="121">
        <v>67.8</v>
      </c>
      <c r="N57" s="119">
        <v>34.700000000000003</v>
      </c>
      <c r="O57" s="120">
        <v>57.7</v>
      </c>
      <c r="P57" s="121">
        <v>66.400000000000006</v>
      </c>
      <c r="Q57" s="119">
        <v>38.6</v>
      </c>
      <c r="R57" s="120">
        <v>55.6</v>
      </c>
      <c r="S57" s="121">
        <v>65.099999999999994</v>
      </c>
      <c r="T57" s="119">
        <v>37.200000000000003</v>
      </c>
      <c r="U57" s="120">
        <v>56.1</v>
      </c>
      <c r="V57" s="121">
        <v>63.5</v>
      </c>
      <c r="W57" s="119">
        <v>38.1</v>
      </c>
      <c r="X57" s="120">
        <v>55.8</v>
      </c>
      <c r="Y57" s="121">
        <v>63.8</v>
      </c>
      <c r="Z57" s="119">
        <v>38.5</v>
      </c>
      <c r="AA57" s="120">
        <v>56.5</v>
      </c>
      <c r="AB57" s="121">
        <v>63.8</v>
      </c>
      <c r="AC57" s="119">
        <v>39.6</v>
      </c>
      <c r="AD57" s="120">
        <v>57.4</v>
      </c>
      <c r="AE57" s="121">
        <v>64.599999999999994</v>
      </c>
    </row>
    <row r="58" spans="1:31">
      <c r="A58" s="22" t="s">
        <v>368</v>
      </c>
    </row>
  </sheetData>
  <pageMargins left="0.7" right="0.7" top="0.75" bottom="0.75" header="0.3" footer="0.3"/>
  <pageSetup paperSize="9" orientation="portrait" r:id="rId1"/>
  <drawing r:id="rId2"/>
  <tableParts count="3">
    <tablePart r:id="rId3"/>
    <tablePart r:id="rId4"/>
    <tablePart r:id="rId5"/>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M76"/>
  <sheetViews>
    <sheetView zoomScaleNormal="100" workbookViewId="0"/>
  </sheetViews>
  <sheetFormatPr defaultColWidth="9.33203125" defaultRowHeight="13.5"/>
  <cols>
    <col min="1" max="1" width="17.83203125" style="16" customWidth="1"/>
    <col min="2" max="2" width="13.1640625" style="16" bestFit="1" customWidth="1"/>
    <col min="3" max="4" width="13.83203125" style="16" bestFit="1" customWidth="1"/>
    <col min="5" max="5" width="16" style="16" bestFit="1" customWidth="1"/>
    <col min="6" max="7" width="16.5" style="16" bestFit="1" customWidth="1"/>
    <col min="8" max="10" width="14.83203125" style="16" bestFit="1" customWidth="1"/>
    <col min="11" max="13" width="13.33203125" style="16" customWidth="1"/>
    <col min="14" max="17" width="9.33203125" style="16" customWidth="1"/>
    <col min="18" max="16384" width="9.33203125" style="16"/>
  </cols>
  <sheetData>
    <row r="1" spans="1:13">
      <c r="A1" s="37" t="s">
        <v>832</v>
      </c>
    </row>
    <row r="2" spans="1:13" ht="17.25" customHeight="1">
      <c r="A2" s="17" t="s">
        <v>467</v>
      </c>
      <c r="B2" s="17"/>
      <c r="C2" s="17"/>
      <c r="D2" s="17"/>
      <c r="E2" s="17"/>
      <c r="F2" s="17"/>
      <c r="G2" s="17"/>
      <c r="H2" s="17"/>
      <c r="I2" s="17"/>
      <c r="J2" s="17"/>
      <c r="K2" s="17"/>
      <c r="L2" s="17"/>
      <c r="M2" s="17"/>
    </row>
    <row r="3" spans="1:13" ht="17.25" customHeight="1">
      <c r="A3" s="38" t="s">
        <v>468</v>
      </c>
      <c r="B3" s="39"/>
      <c r="C3" s="39"/>
      <c r="D3" s="39"/>
      <c r="E3" s="39"/>
      <c r="F3" s="39"/>
      <c r="G3" s="39"/>
      <c r="H3" s="39"/>
      <c r="I3" s="39"/>
      <c r="J3" s="39"/>
      <c r="K3" s="39"/>
      <c r="L3" s="39"/>
      <c r="M3" s="39"/>
    </row>
    <row r="4" spans="1:13" s="102" customFormat="1" ht="30">
      <c r="A4" s="101" t="s">
        <v>254</v>
      </c>
      <c r="B4" s="101" t="s">
        <v>987</v>
      </c>
      <c r="C4" s="101" t="s">
        <v>999</v>
      </c>
      <c r="D4" s="101" t="s">
        <v>988</v>
      </c>
      <c r="E4" s="101" t="s">
        <v>989</v>
      </c>
      <c r="F4" s="101" t="s">
        <v>1000</v>
      </c>
      <c r="G4" s="101" t="s">
        <v>990</v>
      </c>
      <c r="H4" s="101" t="s">
        <v>991</v>
      </c>
      <c r="I4" s="101" t="s">
        <v>1001</v>
      </c>
      <c r="J4" s="101" t="s">
        <v>992</v>
      </c>
      <c r="K4" s="101"/>
      <c r="L4" s="101"/>
      <c r="M4" s="101"/>
    </row>
    <row r="5" spans="1:13">
      <c r="A5" s="251" t="s">
        <v>406</v>
      </c>
      <c r="B5" s="92">
        <v>316032</v>
      </c>
      <c r="C5" s="93">
        <v>456338</v>
      </c>
      <c r="D5" s="94">
        <v>517246</v>
      </c>
      <c r="E5" s="92">
        <v>373014</v>
      </c>
      <c r="F5" s="93">
        <v>543355</v>
      </c>
      <c r="G5" s="94">
        <v>612697</v>
      </c>
      <c r="H5" s="93">
        <v>689046</v>
      </c>
      <c r="I5" s="93">
        <v>999693</v>
      </c>
      <c r="J5" s="93">
        <v>1129943</v>
      </c>
      <c r="K5" s="18"/>
      <c r="L5" s="18"/>
      <c r="M5" s="18"/>
    </row>
    <row r="6" spans="1:13">
      <c r="A6" s="251" t="s">
        <v>407</v>
      </c>
      <c r="B6" s="92">
        <v>53236</v>
      </c>
      <c r="C6" s="93">
        <v>79432</v>
      </c>
      <c r="D6" s="94">
        <v>89077</v>
      </c>
      <c r="E6" s="92">
        <v>61852</v>
      </c>
      <c r="F6" s="93">
        <v>93602</v>
      </c>
      <c r="G6" s="94">
        <v>104325</v>
      </c>
      <c r="H6" s="93">
        <v>115088</v>
      </c>
      <c r="I6" s="93">
        <v>173034</v>
      </c>
      <c r="J6" s="93">
        <v>193402</v>
      </c>
      <c r="K6" s="18"/>
      <c r="L6" s="18"/>
      <c r="M6" s="18"/>
    </row>
    <row r="7" spans="1:13">
      <c r="A7" s="251" t="s">
        <v>408</v>
      </c>
      <c r="B7" s="92">
        <v>43925</v>
      </c>
      <c r="C7" s="93">
        <v>61039</v>
      </c>
      <c r="D7" s="94">
        <v>67507</v>
      </c>
      <c r="E7" s="92">
        <v>50747</v>
      </c>
      <c r="F7" s="93">
        <v>71149</v>
      </c>
      <c r="G7" s="94">
        <v>78491</v>
      </c>
      <c r="H7" s="93">
        <v>94672</v>
      </c>
      <c r="I7" s="93">
        <v>132188</v>
      </c>
      <c r="J7" s="93">
        <v>145998</v>
      </c>
      <c r="K7" s="18"/>
      <c r="L7" s="18"/>
      <c r="M7" s="18"/>
    </row>
    <row r="8" spans="1:13">
      <c r="A8" s="251" t="s">
        <v>409</v>
      </c>
      <c r="B8" s="92">
        <v>59852</v>
      </c>
      <c r="C8" s="93">
        <v>83822</v>
      </c>
      <c r="D8" s="94">
        <v>95380</v>
      </c>
      <c r="E8" s="92">
        <v>67920</v>
      </c>
      <c r="F8" s="93">
        <v>96794</v>
      </c>
      <c r="G8" s="94">
        <v>109686</v>
      </c>
      <c r="H8" s="93">
        <v>127772</v>
      </c>
      <c r="I8" s="93">
        <v>180616</v>
      </c>
      <c r="J8" s="93">
        <v>205066</v>
      </c>
      <c r="K8" s="18"/>
      <c r="L8" s="18"/>
      <c r="M8" s="18"/>
    </row>
    <row r="9" spans="1:13">
      <c r="A9" s="251" t="s">
        <v>410</v>
      </c>
      <c r="B9" s="92">
        <v>56088</v>
      </c>
      <c r="C9" s="93">
        <v>81978</v>
      </c>
      <c r="D9" s="94">
        <v>93075</v>
      </c>
      <c r="E9" s="92">
        <v>61043</v>
      </c>
      <c r="F9" s="93">
        <v>88837</v>
      </c>
      <c r="G9" s="94">
        <v>101095</v>
      </c>
      <c r="H9" s="93">
        <v>117131</v>
      </c>
      <c r="I9" s="93">
        <v>170815</v>
      </c>
      <c r="J9" s="93">
        <v>194170</v>
      </c>
      <c r="K9" s="18"/>
      <c r="L9" s="18"/>
      <c r="M9" s="18"/>
    </row>
    <row r="10" spans="1:13">
      <c r="A10" s="251" t="s">
        <v>411</v>
      </c>
      <c r="B10" s="92">
        <v>29409</v>
      </c>
      <c r="C10" s="93">
        <v>40928</v>
      </c>
      <c r="D10" s="94">
        <v>45537</v>
      </c>
      <c r="E10" s="92">
        <v>32371</v>
      </c>
      <c r="F10" s="93">
        <v>45029</v>
      </c>
      <c r="G10" s="94">
        <v>49780</v>
      </c>
      <c r="H10" s="93">
        <v>61780</v>
      </c>
      <c r="I10" s="93">
        <v>85957</v>
      </c>
      <c r="J10" s="93">
        <v>95317</v>
      </c>
      <c r="K10" s="18"/>
      <c r="L10" s="18"/>
      <c r="M10" s="18"/>
    </row>
    <row r="11" spans="1:13">
      <c r="A11" s="251" t="s">
        <v>412</v>
      </c>
      <c r="B11" s="92">
        <v>33980</v>
      </c>
      <c r="C11" s="93">
        <v>48484</v>
      </c>
      <c r="D11" s="94">
        <v>55094</v>
      </c>
      <c r="E11" s="92">
        <v>38457</v>
      </c>
      <c r="F11" s="93">
        <v>55697</v>
      </c>
      <c r="G11" s="94">
        <v>63061</v>
      </c>
      <c r="H11" s="93">
        <v>72437</v>
      </c>
      <c r="I11" s="93">
        <v>104181</v>
      </c>
      <c r="J11" s="93">
        <v>118155</v>
      </c>
      <c r="K11" s="18"/>
      <c r="L11" s="18"/>
      <c r="M11" s="18"/>
    </row>
    <row r="12" spans="1:13">
      <c r="A12" s="251" t="s">
        <v>413</v>
      </c>
      <c r="B12" s="92">
        <v>5216</v>
      </c>
      <c r="C12" s="93">
        <v>8220</v>
      </c>
      <c r="D12" s="94">
        <v>9920</v>
      </c>
      <c r="E12" s="92">
        <v>6110</v>
      </c>
      <c r="F12" s="93">
        <v>10019</v>
      </c>
      <c r="G12" s="94">
        <v>12221</v>
      </c>
      <c r="H12" s="93">
        <v>11326</v>
      </c>
      <c r="I12" s="93">
        <v>18239</v>
      </c>
      <c r="J12" s="93">
        <v>22141</v>
      </c>
      <c r="K12" s="18"/>
      <c r="L12" s="18"/>
      <c r="M12" s="18"/>
    </row>
    <row r="13" spans="1:13">
      <c r="A13" s="251" t="s">
        <v>414</v>
      </c>
      <c r="B13" s="92">
        <v>21689</v>
      </c>
      <c r="C13" s="93">
        <v>32506</v>
      </c>
      <c r="D13" s="94">
        <v>37757</v>
      </c>
      <c r="E13" s="92">
        <v>24151</v>
      </c>
      <c r="F13" s="93">
        <v>36164</v>
      </c>
      <c r="G13" s="94">
        <v>41556</v>
      </c>
      <c r="H13" s="93">
        <v>45840</v>
      </c>
      <c r="I13" s="93">
        <v>68670</v>
      </c>
      <c r="J13" s="93">
        <v>79313</v>
      </c>
      <c r="K13" s="18"/>
      <c r="L13" s="18"/>
      <c r="M13" s="18"/>
    </row>
    <row r="14" spans="1:13">
      <c r="A14" s="251" t="s">
        <v>415</v>
      </c>
      <c r="B14" s="92">
        <v>208385</v>
      </c>
      <c r="C14" s="93">
        <v>284547</v>
      </c>
      <c r="D14" s="94">
        <v>314421</v>
      </c>
      <c r="E14" s="92">
        <v>243058</v>
      </c>
      <c r="F14" s="93">
        <v>334436</v>
      </c>
      <c r="G14" s="94">
        <v>367533</v>
      </c>
      <c r="H14" s="93">
        <v>451443</v>
      </c>
      <c r="I14" s="93">
        <v>618983</v>
      </c>
      <c r="J14" s="93">
        <v>681954</v>
      </c>
      <c r="K14" s="18"/>
      <c r="L14" s="18"/>
      <c r="M14" s="18"/>
    </row>
    <row r="15" spans="1:13">
      <c r="A15" s="251" t="s">
        <v>416</v>
      </c>
      <c r="B15" s="92">
        <v>51506</v>
      </c>
      <c r="C15" s="93">
        <v>72070</v>
      </c>
      <c r="D15" s="94">
        <v>82408</v>
      </c>
      <c r="E15" s="92">
        <v>58832</v>
      </c>
      <c r="F15" s="93">
        <v>83204</v>
      </c>
      <c r="G15" s="94">
        <v>94525</v>
      </c>
      <c r="H15" s="93">
        <v>110338</v>
      </c>
      <c r="I15" s="93">
        <v>155274</v>
      </c>
      <c r="J15" s="93">
        <v>176933</v>
      </c>
      <c r="K15" s="18"/>
      <c r="L15" s="18"/>
      <c r="M15" s="18"/>
    </row>
    <row r="16" spans="1:13">
      <c r="A16" s="251" t="s">
        <v>417</v>
      </c>
      <c r="B16" s="92">
        <v>252854</v>
      </c>
      <c r="C16" s="93">
        <v>379221</v>
      </c>
      <c r="D16" s="94">
        <v>424179</v>
      </c>
      <c r="E16" s="92">
        <v>284663</v>
      </c>
      <c r="F16" s="93">
        <v>431732</v>
      </c>
      <c r="G16" s="94">
        <v>481471</v>
      </c>
      <c r="H16" s="93">
        <v>537517</v>
      </c>
      <c r="I16" s="93">
        <v>810953</v>
      </c>
      <c r="J16" s="93">
        <v>905650</v>
      </c>
      <c r="K16" s="18"/>
      <c r="L16" s="18"/>
      <c r="M16" s="18"/>
    </row>
    <row r="17" spans="1:10">
      <c r="A17" s="251" t="s">
        <v>418</v>
      </c>
      <c r="B17" s="92">
        <v>38562</v>
      </c>
      <c r="C17" s="93">
        <v>55728</v>
      </c>
      <c r="D17" s="94">
        <v>65696</v>
      </c>
      <c r="E17" s="92">
        <v>43169</v>
      </c>
      <c r="F17" s="93">
        <v>62300</v>
      </c>
      <c r="G17" s="94">
        <v>73544</v>
      </c>
      <c r="H17" s="93">
        <v>81731</v>
      </c>
      <c r="I17" s="93">
        <v>118028</v>
      </c>
      <c r="J17" s="93">
        <v>139240</v>
      </c>
    </row>
    <row r="18" spans="1:10">
      <c r="A18" s="251" t="s">
        <v>419</v>
      </c>
      <c r="B18" s="92">
        <v>39602</v>
      </c>
      <c r="C18" s="93">
        <v>57322</v>
      </c>
      <c r="D18" s="94">
        <v>65566</v>
      </c>
      <c r="E18" s="92">
        <v>46016</v>
      </c>
      <c r="F18" s="93">
        <v>67235</v>
      </c>
      <c r="G18" s="94">
        <v>76530</v>
      </c>
      <c r="H18" s="93">
        <v>85618</v>
      </c>
      <c r="I18" s="93">
        <v>124557</v>
      </c>
      <c r="J18" s="93">
        <v>142096</v>
      </c>
    </row>
    <row r="19" spans="1:10">
      <c r="A19" s="251" t="s">
        <v>420</v>
      </c>
      <c r="B19" s="92">
        <v>38337</v>
      </c>
      <c r="C19" s="93">
        <v>54412</v>
      </c>
      <c r="D19" s="94">
        <v>61552</v>
      </c>
      <c r="E19" s="92">
        <v>43210</v>
      </c>
      <c r="F19" s="93">
        <v>62137</v>
      </c>
      <c r="G19" s="94">
        <v>70012</v>
      </c>
      <c r="H19" s="93">
        <v>81547</v>
      </c>
      <c r="I19" s="93">
        <v>116549</v>
      </c>
      <c r="J19" s="93">
        <v>131564</v>
      </c>
    </row>
    <row r="20" spans="1:10">
      <c r="A20" s="251" t="s">
        <v>421</v>
      </c>
      <c r="B20" s="92">
        <v>35919</v>
      </c>
      <c r="C20" s="93">
        <v>52704</v>
      </c>
      <c r="D20" s="94">
        <v>59868</v>
      </c>
      <c r="E20" s="92">
        <v>41464</v>
      </c>
      <c r="F20" s="93">
        <v>61380</v>
      </c>
      <c r="G20" s="94">
        <v>69493</v>
      </c>
      <c r="H20" s="93">
        <v>77383</v>
      </c>
      <c r="I20" s="93">
        <v>114084</v>
      </c>
      <c r="J20" s="93">
        <v>129361</v>
      </c>
    </row>
    <row r="21" spans="1:10">
      <c r="A21" s="251" t="s">
        <v>422</v>
      </c>
      <c r="B21" s="92">
        <v>31564</v>
      </c>
      <c r="C21" s="93">
        <v>48263</v>
      </c>
      <c r="D21" s="94">
        <v>57309</v>
      </c>
      <c r="E21" s="92">
        <v>36667</v>
      </c>
      <c r="F21" s="93">
        <v>56668</v>
      </c>
      <c r="G21" s="94">
        <v>66959</v>
      </c>
      <c r="H21" s="93">
        <v>68231</v>
      </c>
      <c r="I21" s="93">
        <v>104931</v>
      </c>
      <c r="J21" s="93">
        <v>124268</v>
      </c>
    </row>
    <row r="22" spans="1:10">
      <c r="A22" s="251" t="s">
        <v>423</v>
      </c>
      <c r="B22" s="92">
        <v>31752</v>
      </c>
      <c r="C22" s="93">
        <v>46497</v>
      </c>
      <c r="D22" s="94">
        <v>52026</v>
      </c>
      <c r="E22" s="92">
        <v>36266</v>
      </c>
      <c r="F22" s="93">
        <v>54006</v>
      </c>
      <c r="G22" s="94">
        <v>60624</v>
      </c>
      <c r="H22" s="93">
        <v>68018</v>
      </c>
      <c r="I22" s="93">
        <v>100503</v>
      </c>
      <c r="J22" s="93">
        <v>112650</v>
      </c>
    </row>
    <row r="23" spans="1:10">
      <c r="A23" s="251" t="s">
        <v>424</v>
      </c>
      <c r="B23" s="92">
        <v>17160</v>
      </c>
      <c r="C23" s="93">
        <v>24023</v>
      </c>
      <c r="D23" s="94">
        <v>26970</v>
      </c>
      <c r="E23" s="92">
        <v>19984</v>
      </c>
      <c r="F23" s="93">
        <v>28325</v>
      </c>
      <c r="G23" s="94">
        <v>31754</v>
      </c>
      <c r="H23" s="93">
        <v>37144</v>
      </c>
      <c r="I23" s="93">
        <v>52348</v>
      </c>
      <c r="J23" s="93">
        <v>58724</v>
      </c>
    </row>
    <row r="24" spans="1:10">
      <c r="A24" s="251" t="s">
        <v>425</v>
      </c>
      <c r="B24" s="92">
        <v>32327</v>
      </c>
      <c r="C24" s="93">
        <v>46081</v>
      </c>
      <c r="D24" s="94">
        <v>51874</v>
      </c>
      <c r="E24" s="92">
        <v>37087</v>
      </c>
      <c r="F24" s="93">
        <v>53332</v>
      </c>
      <c r="G24" s="94">
        <v>59938</v>
      </c>
      <c r="H24" s="93">
        <v>69414</v>
      </c>
      <c r="I24" s="93">
        <v>99413</v>
      </c>
      <c r="J24" s="93">
        <v>111812</v>
      </c>
    </row>
    <row r="25" spans="1:10">
      <c r="A25" s="251" t="s">
        <v>426</v>
      </c>
      <c r="B25" s="92">
        <v>25131</v>
      </c>
      <c r="C25" s="93">
        <v>37870</v>
      </c>
      <c r="D25" s="94">
        <v>42620</v>
      </c>
      <c r="E25" s="92">
        <v>29219</v>
      </c>
      <c r="F25" s="93">
        <v>44333</v>
      </c>
      <c r="G25" s="94">
        <v>49865</v>
      </c>
      <c r="H25" s="93">
        <v>54350</v>
      </c>
      <c r="I25" s="93">
        <v>82203</v>
      </c>
      <c r="J25" s="93">
        <v>92485</v>
      </c>
    </row>
    <row r="26" spans="1:10">
      <c r="A26" s="251" t="s">
        <v>260</v>
      </c>
      <c r="B26" s="92">
        <v>1422582</v>
      </c>
      <c r="C26" s="93">
        <v>2051595</v>
      </c>
      <c r="D26" s="94">
        <v>2315237</v>
      </c>
      <c r="E26" s="92">
        <v>1635374</v>
      </c>
      <c r="F26" s="93">
        <v>2379863</v>
      </c>
      <c r="G26" s="94">
        <v>2675346</v>
      </c>
      <c r="H26" s="92">
        <v>3057956</v>
      </c>
      <c r="I26" s="93">
        <v>4431458</v>
      </c>
      <c r="J26" s="93">
        <v>4990583</v>
      </c>
    </row>
    <row r="27" spans="1:10">
      <c r="A27" s="22" t="s">
        <v>368</v>
      </c>
    </row>
    <row r="28" spans="1:10" ht="17.25">
      <c r="A28" s="17" t="s">
        <v>469</v>
      </c>
    </row>
    <row r="29" spans="1:10" ht="17.25">
      <c r="A29" s="39" t="s">
        <v>470</v>
      </c>
    </row>
    <row r="30" spans="1:10" s="102" customFormat="1" ht="30">
      <c r="A30" s="101" t="s">
        <v>254</v>
      </c>
      <c r="B30" s="101" t="s">
        <v>993</v>
      </c>
      <c r="C30" s="101" t="s">
        <v>1002</v>
      </c>
      <c r="D30" s="101" t="s">
        <v>994</v>
      </c>
      <c r="E30" s="101" t="s">
        <v>995</v>
      </c>
      <c r="F30" s="101" t="s">
        <v>1003</v>
      </c>
      <c r="G30" s="101" t="s">
        <v>996</v>
      </c>
      <c r="H30" s="101" t="s">
        <v>997</v>
      </c>
      <c r="I30" s="101" t="s">
        <v>1004</v>
      </c>
      <c r="J30" s="101" t="s">
        <v>998</v>
      </c>
    </row>
    <row r="31" spans="1:10">
      <c r="A31" s="251" t="s">
        <v>406</v>
      </c>
      <c r="B31" s="98">
        <v>37.1</v>
      </c>
      <c r="C31" s="99">
        <v>52.9</v>
      </c>
      <c r="D31" s="100">
        <v>59.7</v>
      </c>
      <c r="E31" s="98">
        <v>41.9</v>
      </c>
      <c r="F31" s="99">
        <v>60.6</v>
      </c>
      <c r="G31" s="100">
        <v>68.099999999999994</v>
      </c>
      <c r="H31" s="99">
        <v>39.5</v>
      </c>
      <c r="I31" s="99">
        <v>56.7</v>
      </c>
      <c r="J31" s="99">
        <v>63.8</v>
      </c>
    </row>
    <row r="32" spans="1:10">
      <c r="A32" s="251" t="s">
        <v>407</v>
      </c>
      <c r="B32" s="98">
        <v>37.9</v>
      </c>
      <c r="C32" s="99">
        <v>56.3</v>
      </c>
      <c r="D32" s="100">
        <v>63</v>
      </c>
      <c r="E32" s="98">
        <v>42.6</v>
      </c>
      <c r="F32" s="99">
        <v>64.400000000000006</v>
      </c>
      <c r="G32" s="100">
        <v>71.7</v>
      </c>
      <c r="H32" s="99">
        <v>40.200000000000003</v>
      </c>
      <c r="I32" s="99">
        <v>60.3</v>
      </c>
      <c r="J32" s="99">
        <v>67.3</v>
      </c>
    </row>
    <row r="33" spans="1:10">
      <c r="A33" s="251" t="s">
        <v>408</v>
      </c>
      <c r="B33" s="98">
        <v>39.5</v>
      </c>
      <c r="C33" s="99">
        <v>55.3</v>
      </c>
      <c r="D33" s="100">
        <v>61.3</v>
      </c>
      <c r="E33" s="98">
        <v>44.5</v>
      </c>
      <c r="F33" s="99">
        <v>63</v>
      </c>
      <c r="G33" s="100">
        <v>69.7</v>
      </c>
      <c r="H33" s="99">
        <v>42</v>
      </c>
      <c r="I33" s="99">
        <v>59.1</v>
      </c>
      <c r="J33" s="99">
        <v>65.400000000000006</v>
      </c>
    </row>
    <row r="34" spans="1:10">
      <c r="A34" s="251" t="s">
        <v>409</v>
      </c>
      <c r="B34" s="98">
        <v>35</v>
      </c>
      <c r="C34" s="99">
        <v>49.1</v>
      </c>
      <c r="D34" s="100">
        <v>55.9</v>
      </c>
      <c r="E34" s="98">
        <v>39.5</v>
      </c>
      <c r="F34" s="99">
        <v>56.4</v>
      </c>
      <c r="G34" s="100">
        <v>64</v>
      </c>
      <c r="H34" s="99">
        <v>37.200000000000003</v>
      </c>
      <c r="I34" s="99">
        <v>52.7</v>
      </c>
      <c r="J34" s="99">
        <v>59.8</v>
      </c>
    </row>
    <row r="35" spans="1:10">
      <c r="A35" s="251" t="s">
        <v>410</v>
      </c>
      <c r="B35" s="98">
        <v>41.9</v>
      </c>
      <c r="C35" s="99">
        <v>61.3</v>
      </c>
      <c r="D35" s="100">
        <v>69.599999999999994</v>
      </c>
      <c r="E35" s="98">
        <v>45.6</v>
      </c>
      <c r="F35" s="99">
        <v>66.7</v>
      </c>
      <c r="G35" s="100">
        <v>76.2</v>
      </c>
      <c r="H35" s="99">
        <v>43.7</v>
      </c>
      <c r="I35" s="99">
        <v>63.9</v>
      </c>
      <c r="J35" s="99">
        <v>72.7</v>
      </c>
    </row>
    <row r="36" spans="1:10">
      <c r="A36" s="251" t="s">
        <v>411</v>
      </c>
      <c r="B36" s="98">
        <v>39.6</v>
      </c>
      <c r="C36" s="99">
        <v>55.2</v>
      </c>
      <c r="D36" s="100">
        <v>61.5</v>
      </c>
      <c r="E36" s="98">
        <v>44.4</v>
      </c>
      <c r="F36" s="99">
        <v>62.1</v>
      </c>
      <c r="G36" s="100">
        <v>68.8</v>
      </c>
      <c r="H36" s="99">
        <v>41.9</v>
      </c>
      <c r="I36" s="99">
        <v>58.6</v>
      </c>
      <c r="J36" s="99">
        <v>65</v>
      </c>
    </row>
    <row r="37" spans="1:10">
      <c r="A37" s="251" t="s">
        <v>412</v>
      </c>
      <c r="B37" s="98">
        <v>35.6</v>
      </c>
      <c r="C37" s="99">
        <v>51.3</v>
      </c>
      <c r="D37" s="100">
        <v>58.5</v>
      </c>
      <c r="E37" s="98">
        <v>40</v>
      </c>
      <c r="F37" s="99">
        <v>58.8</v>
      </c>
      <c r="G37" s="100">
        <v>67</v>
      </c>
      <c r="H37" s="99">
        <v>37.700000000000003</v>
      </c>
      <c r="I37" s="99">
        <v>54.9</v>
      </c>
      <c r="J37" s="99">
        <v>62.6</v>
      </c>
    </row>
    <row r="38" spans="1:10">
      <c r="A38" s="251" t="s">
        <v>413</v>
      </c>
      <c r="B38" s="98">
        <v>21.6</v>
      </c>
      <c r="C38" s="99">
        <v>34.1</v>
      </c>
      <c r="D38" s="100">
        <v>41.4</v>
      </c>
      <c r="E38" s="98">
        <v>24.2</v>
      </c>
      <c r="F38" s="99">
        <v>39.799999999999997</v>
      </c>
      <c r="G38" s="100">
        <v>48.8</v>
      </c>
      <c r="H38" s="99">
        <v>22.9</v>
      </c>
      <c r="I38" s="99">
        <v>37</v>
      </c>
      <c r="J38" s="99">
        <v>45.1</v>
      </c>
    </row>
    <row r="39" spans="1:10">
      <c r="A39" s="251" t="s">
        <v>414</v>
      </c>
      <c r="B39" s="98">
        <v>36.1</v>
      </c>
      <c r="C39" s="99">
        <v>54.5</v>
      </c>
      <c r="D39" s="100">
        <v>63.6</v>
      </c>
      <c r="E39" s="98">
        <v>40.1</v>
      </c>
      <c r="F39" s="99">
        <v>60.9</v>
      </c>
      <c r="G39" s="100">
        <v>70.5</v>
      </c>
      <c r="H39" s="99">
        <v>38.1</v>
      </c>
      <c r="I39" s="99">
        <v>57.6</v>
      </c>
      <c r="J39" s="99">
        <v>66.900000000000006</v>
      </c>
    </row>
    <row r="40" spans="1:10">
      <c r="A40" s="251" t="s">
        <v>415</v>
      </c>
      <c r="B40" s="98">
        <v>41.4</v>
      </c>
      <c r="C40" s="99">
        <v>56.3</v>
      </c>
      <c r="D40" s="100">
        <v>62.2</v>
      </c>
      <c r="E40" s="98">
        <v>46.5</v>
      </c>
      <c r="F40" s="99">
        <v>63.9</v>
      </c>
      <c r="G40" s="100">
        <v>70.3</v>
      </c>
      <c r="H40" s="99">
        <v>43.9</v>
      </c>
      <c r="I40" s="99">
        <v>60.1</v>
      </c>
      <c r="J40" s="99">
        <v>66.2</v>
      </c>
    </row>
    <row r="41" spans="1:10">
      <c r="A41" s="251" t="s">
        <v>416</v>
      </c>
      <c r="B41" s="98">
        <v>40.700000000000003</v>
      </c>
      <c r="C41" s="99">
        <v>57.3</v>
      </c>
      <c r="D41" s="100">
        <v>65.7</v>
      </c>
      <c r="E41" s="98">
        <v>45.2</v>
      </c>
      <c r="F41" s="99">
        <v>64.5</v>
      </c>
      <c r="G41" s="100">
        <v>73.599999999999994</v>
      </c>
      <c r="H41" s="99">
        <v>42.9</v>
      </c>
      <c r="I41" s="99">
        <v>60.8</v>
      </c>
      <c r="J41" s="99">
        <v>69.599999999999994</v>
      </c>
    </row>
    <row r="42" spans="1:10">
      <c r="A42" s="251" t="s">
        <v>417</v>
      </c>
      <c r="B42" s="98">
        <v>39.700000000000003</v>
      </c>
      <c r="C42" s="99">
        <v>59.2</v>
      </c>
      <c r="D42" s="100">
        <v>66.099999999999994</v>
      </c>
      <c r="E42" s="98">
        <v>44</v>
      </c>
      <c r="F42" s="99">
        <v>66.7</v>
      </c>
      <c r="G42" s="100">
        <v>74.400000000000006</v>
      </c>
      <c r="H42" s="99">
        <v>41.8</v>
      </c>
      <c r="I42" s="99">
        <v>62.8</v>
      </c>
      <c r="J42" s="99">
        <v>70.099999999999994</v>
      </c>
    </row>
    <row r="43" spans="1:10">
      <c r="A43" s="251" t="s">
        <v>418</v>
      </c>
      <c r="B43" s="98">
        <v>35.700000000000003</v>
      </c>
      <c r="C43" s="99">
        <v>52</v>
      </c>
      <c r="D43" s="100">
        <v>61.5</v>
      </c>
      <c r="E43" s="98">
        <v>39.299999999999997</v>
      </c>
      <c r="F43" s="99">
        <v>57.3</v>
      </c>
      <c r="G43" s="100">
        <v>68.099999999999994</v>
      </c>
      <c r="H43" s="99">
        <v>37.4</v>
      </c>
      <c r="I43" s="99">
        <v>54.5</v>
      </c>
      <c r="J43" s="99">
        <v>64.7</v>
      </c>
    </row>
    <row r="44" spans="1:10">
      <c r="A44" s="251" t="s">
        <v>419</v>
      </c>
      <c r="B44" s="98">
        <v>35.5</v>
      </c>
      <c r="C44" s="99">
        <v>51.5</v>
      </c>
      <c r="D44" s="100">
        <v>58.9</v>
      </c>
      <c r="E44" s="98">
        <v>40.200000000000003</v>
      </c>
      <c r="F44" s="99">
        <v>59.1</v>
      </c>
      <c r="G44" s="100">
        <v>67.5</v>
      </c>
      <c r="H44" s="99">
        <v>37.799999999999997</v>
      </c>
      <c r="I44" s="99">
        <v>55.2</v>
      </c>
      <c r="J44" s="99">
        <v>63.1</v>
      </c>
    </row>
    <row r="45" spans="1:10">
      <c r="A45" s="251" t="s">
        <v>420</v>
      </c>
      <c r="B45" s="98">
        <v>37.200000000000003</v>
      </c>
      <c r="C45" s="99">
        <v>52.9</v>
      </c>
      <c r="D45" s="100">
        <v>59.9</v>
      </c>
      <c r="E45" s="98">
        <v>41.1</v>
      </c>
      <c r="F45" s="99">
        <v>59.5</v>
      </c>
      <c r="G45" s="100">
        <v>67.099999999999994</v>
      </c>
      <c r="H45" s="99">
        <v>39.1</v>
      </c>
      <c r="I45" s="99">
        <v>56.1</v>
      </c>
      <c r="J45" s="99">
        <v>63.4</v>
      </c>
    </row>
    <row r="46" spans="1:10">
      <c r="A46" s="251" t="s">
        <v>421</v>
      </c>
      <c r="B46" s="98">
        <v>32.1</v>
      </c>
      <c r="C46" s="99">
        <v>47.4</v>
      </c>
      <c r="D46" s="100">
        <v>54.1</v>
      </c>
      <c r="E46" s="98">
        <v>37.299999999999997</v>
      </c>
      <c r="F46" s="99">
        <v>55.6</v>
      </c>
      <c r="G46" s="100">
        <v>63.2</v>
      </c>
      <c r="H46" s="99">
        <v>34.6</v>
      </c>
      <c r="I46" s="99">
        <v>51.4</v>
      </c>
      <c r="J46" s="99">
        <v>58.5</v>
      </c>
    </row>
    <row r="47" spans="1:10">
      <c r="A47" s="251" t="s">
        <v>422</v>
      </c>
      <c r="B47" s="98">
        <v>28.7</v>
      </c>
      <c r="C47" s="99">
        <v>44.2</v>
      </c>
      <c r="D47" s="100">
        <v>52.7</v>
      </c>
      <c r="E47" s="98">
        <v>32.9</v>
      </c>
      <c r="F47" s="99">
        <v>51.5</v>
      </c>
      <c r="G47" s="100">
        <v>61.2</v>
      </c>
      <c r="H47" s="99">
        <v>30.8</v>
      </c>
      <c r="I47" s="99">
        <v>47.7</v>
      </c>
      <c r="J47" s="99">
        <v>56.8</v>
      </c>
    </row>
    <row r="48" spans="1:10">
      <c r="A48" s="251" t="s">
        <v>423</v>
      </c>
      <c r="B48" s="98">
        <v>34.1</v>
      </c>
      <c r="C48" s="99">
        <v>50.3</v>
      </c>
      <c r="D48" s="100">
        <v>56.5</v>
      </c>
      <c r="E48" s="98">
        <v>38.700000000000003</v>
      </c>
      <c r="F48" s="99">
        <v>58.4</v>
      </c>
      <c r="G48" s="100">
        <v>65.900000000000006</v>
      </c>
      <c r="H48" s="99">
        <v>36.299999999999997</v>
      </c>
      <c r="I48" s="99">
        <v>54.2</v>
      </c>
      <c r="J48" s="99">
        <v>61.1</v>
      </c>
    </row>
    <row r="49" spans="1:12">
      <c r="A49" s="251" t="s">
        <v>424</v>
      </c>
      <c r="B49" s="98">
        <v>33.799999999999997</v>
      </c>
      <c r="C49" s="99">
        <v>47.6</v>
      </c>
      <c r="D49" s="100">
        <v>53.6</v>
      </c>
      <c r="E49" s="98">
        <v>39.9</v>
      </c>
      <c r="F49" s="99">
        <v>57</v>
      </c>
      <c r="G49" s="100">
        <v>64</v>
      </c>
      <c r="H49" s="99">
        <v>36.799999999999997</v>
      </c>
      <c r="I49" s="99">
        <v>52.2</v>
      </c>
      <c r="J49" s="99">
        <v>58.7</v>
      </c>
    </row>
    <row r="50" spans="1:12">
      <c r="A50" s="251" t="s">
        <v>425</v>
      </c>
      <c r="B50" s="98">
        <v>31.6</v>
      </c>
      <c r="C50" s="99">
        <v>45.1</v>
      </c>
      <c r="D50" s="100">
        <v>50.8</v>
      </c>
      <c r="E50" s="98">
        <v>36.6</v>
      </c>
      <c r="F50" s="99">
        <v>52.8</v>
      </c>
      <c r="G50" s="100">
        <v>59.4</v>
      </c>
      <c r="H50" s="99">
        <v>34</v>
      </c>
      <c r="I50" s="99">
        <v>48.8</v>
      </c>
      <c r="J50" s="99">
        <v>54.9</v>
      </c>
    </row>
    <row r="51" spans="1:12">
      <c r="A51" s="251" t="s">
        <v>426</v>
      </c>
      <c r="B51" s="98">
        <v>25.8</v>
      </c>
      <c r="C51" s="99">
        <v>39</v>
      </c>
      <c r="D51" s="100">
        <v>44</v>
      </c>
      <c r="E51" s="98">
        <v>31</v>
      </c>
      <c r="F51" s="99">
        <v>47.1</v>
      </c>
      <c r="G51" s="100">
        <v>53.1</v>
      </c>
      <c r="H51" s="99">
        <v>28.3</v>
      </c>
      <c r="I51" s="99">
        <v>42.9</v>
      </c>
      <c r="J51" s="99">
        <v>48.3</v>
      </c>
    </row>
    <row r="52" spans="1:12">
      <c r="A52" s="251" t="s">
        <v>260</v>
      </c>
      <c r="B52" s="98">
        <v>37.299999999999997</v>
      </c>
      <c r="C52" s="99">
        <v>53.7</v>
      </c>
      <c r="D52" s="100">
        <v>60.5</v>
      </c>
      <c r="E52" s="98">
        <v>42</v>
      </c>
      <c r="F52" s="99">
        <v>61.2</v>
      </c>
      <c r="G52" s="100">
        <v>68.8</v>
      </c>
      <c r="H52" s="98">
        <v>39.6</v>
      </c>
      <c r="I52" s="99">
        <v>57.4</v>
      </c>
      <c r="J52" s="99">
        <v>64.599999999999994</v>
      </c>
    </row>
    <row r="53" spans="1:12">
      <c r="A53" s="22" t="s">
        <v>368</v>
      </c>
    </row>
    <row r="54" spans="1:12">
      <c r="A54" s="16" t="s">
        <v>472</v>
      </c>
      <c r="B54" s="16">
        <v>2025</v>
      </c>
      <c r="C54" s="16">
        <v>2024</v>
      </c>
      <c r="D54" s="16">
        <v>2023</v>
      </c>
      <c r="F54" s="16">
        <v>2025</v>
      </c>
      <c r="G54" s="16">
        <v>2024</v>
      </c>
      <c r="H54" s="16">
        <v>2023</v>
      </c>
      <c r="J54" s="16">
        <v>2025</v>
      </c>
      <c r="K54" s="16">
        <v>2024</v>
      </c>
      <c r="L54" s="16">
        <v>2023</v>
      </c>
    </row>
    <row r="55" spans="1:12">
      <c r="A55" s="16" t="s">
        <v>406</v>
      </c>
      <c r="B55" s="240">
        <f>B31</f>
        <v>37.1</v>
      </c>
      <c r="C55" s="240">
        <f>C31-B31</f>
        <v>15.799999999999997</v>
      </c>
      <c r="D55" s="240">
        <f>D31-C31</f>
        <v>6.8000000000000043</v>
      </c>
      <c r="E55" s="16" t="s">
        <v>406</v>
      </c>
      <c r="F55" s="240">
        <f>E31</f>
        <v>41.9</v>
      </c>
      <c r="G55" s="240">
        <f>F31-E31</f>
        <v>18.700000000000003</v>
      </c>
      <c r="H55" s="240">
        <f>G31-F31</f>
        <v>7.4999999999999929</v>
      </c>
      <c r="I55" s="16" t="s">
        <v>406</v>
      </c>
      <c r="J55" s="240">
        <f>H31</f>
        <v>39.5</v>
      </c>
      <c r="K55" s="240">
        <f>I31-H31</f>
        <v>17.200000000000003</v>
      </c>
      <c r="L55" s="240">
        <f>J31-I31</f>
        <v>7.0999999999999943</v>
      </c>
    </row>
    <row r="56" spans="1:12">
      <c r="A56" s="16" t="s">
        <v>407</v>
      </c>
      <c r="B56" s="240">
        <f t="shared" ref="B56:B76" si="0">B32</f>
        <v>37.9</v>
      </c>
      <c r="C56" s="240">
        <f t="shared" ref="C56:D56" si="1">C32-B32</f>
        <v>18.399999999999999</v>
      </c>
      <c r="D56" s="240">
        <f t="shared" si="1"/>
        <v>6.7000000000000028</v>
      </c>
      <c r="E56" s="16" t="s">
        <v>407</v>
      </c>
      <c r="F56" s="240">
        <f t="shared" ref="F56:F76" si="2">E32</f>
        <v>42.6</v>
      </c>
      <c r="G56" s="240">
        <f t="shared" ref="G56:H56" si="3">F32-E32</f>
        <v>21.800000000000004</v>
      </c>
      <c r="H56" s="240">
        <f t="shared" si="3"/>
        <v>7.2999999999999972</v>
      </c>
      <c r="I56" s="16" t="s">
        <v>407</v>
      </c>
      <c r="J56" s="240">
        <f t="shared" ref="J56:J76" si="4">H32</f>
        <v>40.200000000000003</v>
      </c>
      <c r="K56" s="240">
        <f t="shared" ref="K56:L56" si="5">I32-H32</f>
        <v>20.099999999999994</v>
      </c>
      <c r="L56" s="240">
        <f t="shared" si="5"/>
        <v>7</v>
      </c>
    </row>
    <row r="57" spans="1:12">
      <c r="A57" s="16" t="s">
        <v>408</v>
      </c>
      <c r="B57" s="240">
        <f t="shared" si="0"/>
        <v>39.5</v>
      </c>
      <c r="C57" s="240">
        <f t="shared" ref="C57:D57" si="6">C33-B33</f>
        <v>15.799999999999997</v>
      </c>
      <c r="D57" s="240">
        <f t="shared" si="6"/>
        <v>6</v>
      </c>
      <c r="E57" s="16" t="s">
        <v>408</v>
      </c>
      <c r="F57" s="240">
        <f t="shared" si="2"/>
        <v>44.5</v>
      </c>
      <c r="G57" s="240">
        <f t="shared" ref="G57:H57" si="7">F33-E33</f>
        <v>18.5</v>
      </c>
      <c r="H57" s="240">
        <f t="shared" si="7"/>
        <v>6.7000000000000028</v>
      </c>
      <c r="I57" s="16" t="s">
        <v>408</v>
      </c>
      <c r="J57" s="240">
        <f t="shared" si="4"/>
        <v>42</v>
      </c>
      <c r="K57" s="240">
        <f t="shared" ref="K57:L57" si="8">I33-H33</f>
        <v>17.100000000000001</v>
      </c>
      <c r="L57" s="240">
        <f t="shared" si="8"/>
        <v>6.3000000000000043</v>
      </c>
    </row>
    <row r="58" spans="1:12">
      <c r="A58" s="16" t="s">
        <v>409</v>
      </c>
      <c r="B58" s="240">
        <f t="shared" si="0"/>
        <v>35</v>
      </c>
      <c r="C58" s="240">
        <f t="shared" ref="C58:D58" si="9">C34-B34</f>
        <v>14.100000000000001</v>
      </c>
      <c r="D58" s="240">
        <f t="shared" si="9"/>
        <v>6.7999999999999972</v>
      </c>
      <c r="E58" s="16" t="s">
        <v>409</v>
      </c>
      <c r="F58" s="240">
        <f t="shared" si="2"/>
        <v>39.5</v>
      </c>
      <c r="G58" s="240">
        <f t="shared" ref="G58:H58" si="10">F34-E34</f>
        <v>16.899999999999999</v>
      </c>
      <c r="H58" s="240">
        <f t="shared" si="10"/>
        <v>7.6000000000000014</v>
      </c>
      <c r="I58" s="16" t="s">
        <v>409</v>
      </c>
      <c r="J58" s="240">
        <f t="shared" si="4"/>
        <v>37.200000000000003</v>
      </c>
      <c r="K58" s="240">
        <f t="shared" ref="K58:L58" si="11">I34-H34</f>
        <v>15.5</v>
      </c>
      <c r="L58" s="240">
        <f t="shared" si="11"/>
        <v>7.0999999999999943</v>
      </c>
    </row>
    <row r="59" spans="1:12">
      <c r="A59" s="16" t="s">
        <v>410</v>
      </c>
      <c r="B59" s="240">
        <f t="shared" si="0"/>
        <v>41.9</v>
      </c>
      <c r="C59" s="240">
        <f t="shared" ref="C59:D59" si="12">C35-B35</f>
        <v>19.399999999999999</v>
      </c>
      <c r="D59" s="240">
        <f t="shared" si="12"/>
        <v>8.2999999999999972</v>
      </c>
      <c r="E59" s="16" t="s">
        <v>410</v>
      </c>
      <c r="F59" s="240">
        <f t="shared" si="2"/>
        <v>45.6</v>
      </c>
      <c r="G59" s="240">
        <f t="shared" ref="G59:H59" si="13">F35-E35</f>
        <v>21.1</v>
      </c>
      <c r="H59" s="240">
        <f t="shared" si="13"/>
        <v>9.5</v>
      </c>
      <c r="I59" s="16" t="s">
        <v>410</v>
      </c>
      <c r="J59" s="240">
        <f t="shared" si="4"/>
        <v>43.7</v>
      </c>
      <c r="K59" s="240">
        <f t="shared" ref="K59:L59" si="14">I35-H35</f>
        <v>20.199999999999996</v>
      </c>
      <c r="L59" s="240">
        <f t="shared" si="14"/>
        <v>8.8000000000000043</v>
      </c>
    </row>
    <row r="60" spans="1:12">
      <c r="A60" s="16" t="s">
        <v>411</v>
      </c>
      <c r="B60" s="240">
        <f t="shared" si="0"/>
        <v>39.6</v>
      </c>
      <c r="C60" s="240">
        <f t="shared" ref="C60:D60" si="15">C36-B36</f>
        <v>15.600000000000001</v>
      </c>
      <c r="D60" s="240">
        <f t="shared" si="15"/>
        <v>6.2999999999999972</v>
      </c>
      <c r="E60" s="16" t="s">
        <v>411</v>
      </c>
      <c r="F60" s="240">
        <f t="shared" si="2"/>
        <v>44.4</v>
      </c>
      <c r="G60" s="240">
        <f t="shared" ref="G60:H60" si="16">F36-E36</f>
        <v>17.700000000000003</v>
      </c>
      <c r="H60" s="240">
        <f t="shared" si="16"/>
        <v>6.6999999999999957</v>
      </c>
      <c r="I60" s="16" t="s">
        <v>411</v>
      </c>
      <c r="J60" s="240">
        <f t="shared" si="4"/>
        <v>41.9</v>
      </c>
      <c r="K60" s="240">
        <f t="shared" ref="K60:L60" si="17">I36-H36</f>
        <v>16.700000000000003</v>
      </c>
      <c r="L60" s="240">
        <f t="shared" si="17"/>
        <v>6.3999999999999986</v>
      </c>
    </row>
    <row r="61" spans="1:12">
      <c r="A61" s="16" t="s">
        <v>412</v>
      </c>
      <c r="B61" s="240">
        <f t="shared" si="0"/>
        <v>35.6</v>
      </c>
      <c r="C61" s="240">
        <f t="shared" ref="C61:D61" si="18">C37-B37</f>
        <v>15.699999999999996</v>
      </c>
      <c r="D61" s="240">
        <f t="shared" si="18"/>
        <v>7.2000000000000028</v>
      </c>
      <c r="E61" s="16" t="s">
        <v>412</v>
      </c>
      <c r="F61" s="240">
        <f t="shared" si="2"/>
        <v>40</v>
      </c>
      <c r="G61" s="240">
        <f t="shared" ref="G61:H61" si="19">F37-E37</f>
        <v>18.799999999999997</v>
      </c>
      <c r="H61" s="240">
        <f t="shared" si="19"/>
        <v>8.2000000000000028</v>
      </c>
      <c r="I61" s="16" t="s">
        <v>412</v>
      </c>
      <c r="J61" s="240">
        <f t="shared" si="4"/>
        <v>37.700000000000003</v>
      </c>
      <c r="K61" s="240">
        <f t="shared" ref="K61:L61" si="20">I37-H37</f>
        <v>17.199999999999996</v>
      </c>
      <c r="L61" s="240">
        <f t="shared" si="20"/>
        <v>7.7000000000000028</v>
      </c>
    </row>
    <row r="62" spans="1:12">
      <c r="A62" s="16" t="s">
        <v>413</v>
      </c>
      <c r="B62" s="240">
        <f t="shared" si="0"/>
        <v>21.6</v>
      </c>
      <c r="C62" s="240">
        <f t="shared" ref="C62:D62" si="21">C38-B38</f>
        <v>12.5</v>
      </c>
      <c r="D62" s="240">
        <f t="shared" si="21"/>
        <v>7.2999999999999972</v>
      </c>
      <c r="E62" s="16" t="s">
        <v>413</v>
      </c>
      <c r="F62" s="240">
        <f t="shared" si="2"/>
        <v>24.2</v>
      </c>
      <c r="G62" s="240">
        <f t="shared" ref="G62:H62" si="22">F38-E38</f>
        <v>15.599999999999998</v>
      </c>
      <c r="H62" s="240">
        <f t="shared" si="22"/>
        <v>9</v>
      </c>
      <c r="I62" s="16" t="s">
        <v>413</v>
      </c>
      <c r="J62" s="240">
        <f t="shared" si="4"/>
        <v>22.9</v>
      </c>
      <c r="K62" s="240">
        <f t="shared" ref="K62:L62" si="23">I38-H38</f>
        <v>14.100000000000001</v>
      </c>
      <c r="L62" s="240">
        <f t="shared" si="23"/>
        <v>8.1000000000000014</v>
      </c>
    </row>
    <row r="63" spans="1:12">
      <c r="A63" s="16" t="s">
        <v>414</v>
      </c>
      <c r="B63" s="240">
        <f t="shared" si="0"/>
        <v>36.1</v>
      </c>
      <c r="C63" s="240">
        <f t="shared" ref="C63:D63" si="24">C39-B39</f>
        <v>18.399999999999999</v>
      </c>
      <c r="D63" s="240">
        <f t="shared" si="24"/>
        <v>9.1000000000000014</v>
      </c>
      <c r="E63" s="16" t="s">
        <v>414</v>
      </c>
      <c r="F63" s="240">
        <f t="shared" si="2"/>
        <v>40.1</v>
      </c>
      <c r="G63" s="240">
        <f t="shared" ref="G63:H63" si="25">F39-E39</f>
        <v>20.799999999999997</v>
      </c>
      <c r="H63" s="240">
        <f t="shared" si="25"/>
        <v>9.6000000000000014</v>
      </c>
      <c r="I63" s="16" t="s">
        <v>414</v>
      </c>
      <c r="J63" s="240">
        <f t="shared" si="4"/>
        <v>38.1</v>
      </c>
      <c r="K63" s="240">
        <f t="shared" ref="K63:L63" si="26">I39-H39</f>
        <v>19.5</v>
      </c>
      <c r="L63" s="240">
        <f t="shared" si="26"/>
        <v>9.3000000000000043</v>
      </c>
    </row>
    <row r="64" spans="1:12">
      <c r="A64" s="16" t="s">
        <v>415</v>
      </c>
      <c r="B64" s="240">
        <f t="shared" si="0"/>
        <v>41.4</v>
      </c>
      <c r="C64" s="240">
        <f t="shared" ref="C64:D64" si="27">C40-B40</f>
        <v>14.899999999999999</v>
      </c>
      <c r="D64" s="240">
        <f t="shared" si="27"/>
        <v>5.9000000000000057</v>
      </c>
      <c r="E64" s="16" t="s">
        <v>415</v>
      </c>
      <c r="F64" s="240">
        <f t="shared" si="2"/>
        <v>46.5</v>
      </c>
      <c r="G64" s="240">
        <f t="shared" ref="G64:H64" si="28">F40-E40</f>
        <v>17.399999999999999</v>
      </c>
      <c r="H64" s="240">
        <f t="shared" si="28"/>
        <v>6.3999999999999986</v>
      </c>
      <c r="I64" s="16" t="s">
        <v>415</v>
      </c>
      <c r="J64" s="240">
        <f t="shared" si="4"/>
        <v>43.9</v>
      </c>
      <c r="K64" s="240">
        <f t="shared" ref="K64:L64" si="29">I40-H40</f>
        <v>16.200000000000003</v>
      </c>
      <c r="L64" s="240">
        <f t="shared" si="29"/>
        <v>6.1000000000000014</v>
      </c>
    </row>
    <row r="65" spans="1:12">
      <c r="A65" s="16" t="s">
        <v>416</v>
      </c>
      <c r="B65" s="240">
        <f t="shared" si="0"/>
        <v>40.700000000000003</v>
      </c>
      <c r="C65" s="240">
        <f t="shared" ref="C65:D65" si="30">C41-B41</f>
        <v>16.599999999999994</v>
      </c>
      <c r="D65" s="240">
        <f t="shared" si="30"/>
        <v>8.4000000000000057</v>
      </c>
      <c r="E65" s="16" t="s">
        <v>416</v>
      </c>
      <c r="F65" s="240">
        <f t="shared" si="2"/>
        <v>45.2</v>
      </c>
      <c r="G65" s="240">
        <f t="shared" ref="G65:H65" si="31">F41-E41</f>
        <v>19.299999999999997</v>
      </c>
      <c r="H65" s="240">
        <f t="shared" si="31"/>
        <v>9.0999999999999943</v>
      </c>
      <c r="I65" s="16" t="s">
        <v>416</v>
      </c>
      <c r="J65" s="240">
        <f t="shared" si="4"/>
        <v>42.9</v>
      </c>
      <c r="K65" s="240">
        <f t="shared" ref="K65:L65" si="32">I41-H41</f>
        <v>17.899999999999999</v>
      </c>
      <c r="L65" s="240">
        <f t="shared" si="32"/>
        <v>8.7999999999999972</v>
      </c>
    </row>
    <row r="66" spans="1:12">
      <c r="A66" s="16" t="s">
        <v>417</v>
      </c>
      <c r="B66" s="240">
        <f t="shared" si="0"/>
        <v>39.700000000000003</v>
      </c>
      <c r="C66" s="240">
        <f t="shared" ref="C66:D66" si="33">C42-B42</f>
        <v>19.5</v>
      </c>
      <c r="D66" s="240">
        <f t="shared" si="33"/>
        <v>6.8999999999999915</v>
      </c>
      <c r="E66" s="16" t="s">
        <v>417</v>
      </c>
      <c r="F66" s="240">
        <f t="shared" si="2"/>
        <v>44</v>
      </c>
      <c r="G66" s="240">
        <f t="shared" ref="G66:H66" si="34">F42-E42</f>
        <v>22.700000000000003</v>
      </c>
      <c r="H66" s="240">
        <f t="shared" si="34"/>
        <v>7.7000000000000028</v>
      </c>
      <c r="I66" s="16" t="s">
        <v>417</v>
      </c>
      <c r="J66" s="240">
        <f t="shared" si="4"/>
        <v>41.8</v>
      </c>
      <c r="K66" s="240">
        <f t="shared" ref="K66:L66" si="35">I42-H42</f>
        <v>21</v>
      </c>
      <c r="L66" s="240">
        <f t="shared" si="35"/>
        <v>7.2999999999999972</v>
      </c>
    </row>
    <row r="67" spans="1:12">
      <c r="A67" s="16" t="s">
        <v>418</v>
      </c>
      <c r="B67" s="240">
        <f t="shared" si="0"/>
        <v>35.700000000000003</v>
      </c>
      <c r="C67" s="240">
        <f t="shared" ref="C67:D67" si="36">C43-B43</f>
        <v>16.299999999999997</v>
      </c>
      <c r="D67" s="240">
        <f t="shared" si="36"/>
        <v>9.5</v>
      </c>
      <c r="E67" s="16" t="s">
        <v>418</v>
      </c>
      <c r="F67" s="240">
        <f t="shared" si="2"/>
        <v>39.299999999999997</v>
      </c>
      <c r="G67" s="240">
        <f t="shared" ref="G67:H67" si="37">F43-E43</f>
        <v>18</v>
      </c>
      <c r="H67" s="240">
        <f t="shared" si="37"/>
        <v>10.799999999999997</v>
      </c>
      <c r="I67" s="16" t="s">
        <v>418</v>
      </c>
      <c r="J67" s="240">
        <f t="shared" si="4"/>
        <v>37.4</v>
      </c>
      <c r="K67" s="240">
        <f t="shared" ref="K67:L67" si="38">I43-H43</f>
        <v>17.100000000000001</v>
      </c>
      <c r="L67" s="240">
        <f t="shared" si="38"/>
        <v>10.200000000000003</v>
      </c>
    </row>
    <row r="68" spans="1:12">
      <c r="A68" s="16" t="s">
        <v>419</v>
      </c>
      <c r="B68" s="240">
        <f t="shared" si="0"/>
        <v>35.5</v>
      </c>
      <c r="C68" s="240">
        <f t="shared" ref="C68:D68" si="39">C44-B44</f>
        <v>16</v>
      </c>
      <c r="D68" s="240">
        <f t="shared" si="39"/>
        <v>7.3999999999999986</v>
      </c>
      <c r="E68" s="16" t="s">
        <v>419</v>
      </c>
      <c r="F68" s="240">
        <f t="shared" si="2"/>
        <v>40.200000000000003</v>
      </c>
      <c r="G68" s="240">
        <f t="shared" ref="G68:H68" si="40">F44-E44</f>
        <v>18.899999999999999</v>
      </c>
      <c r="H68" s="240">
        <f t="shared" si="40"/>
        <v>8.3999999999999986</v>
      </c>
      <c r="I68" s="16" t="s">
        <v>419</v>
      </c>
      <c r="J68" s="240">
        <f t="shared" si="4"/>
        <v>37.799999999999997</v>
      </c>
      <c r="K68" s="240">
        <f t="shared" ref="K68:L68" si="41">I44-H44</f>
        <v>17.400000000000006</v>
      </c>
      <c r="L68" s="240">
        <f t="shared" si="41"/>
        <v>7.8999999999999986</v>
      </c>
    </row>
    <row r="69" spans="1:12">
      <c r="A69" s="16" t="s">
        <v>420</v>
      </c>
      <c r="B69" s="240">
        <f t="shared" si="0"/>
        <v>37.200000000000003</v>
      </c>
      <c r="C69" s="240">
        <f t="shared" ref="C69:D69" si="42">C45-B45</f>
        <v>15.699999999999996</v>
      </c>
      <c r="D69" s="240">
        <f t="shared" si="42"/>
        <v>7</v>
      </c>
      <c r="E69" s="16" t="s">
        <v>420</v>
      </c>
      <c r="F69" s="240">
        <f t="shared" si="2"/>
        <v>41.1</v>
      </c>
      <c r="G69" s="240">
        <f t="shared" ref="G69:H69" si="43">F45-E45</f>
        <v>18.399999999999999</v>
      </c>
      <c r="H69" s="240">
        <f t="shared" si="43"/>
        <v>7.5999999999999943</v>
      </c>
      <c r="I69" s="16" t="s">
        <v>420</v>
      </c>
      <c r="J69" s="240">
        <f t="shared" si="4"/>
        <v>39.1</v>
      </c>
      <c r="K69" s="240">
        <f t="shared" ref="K69:L69" si="44">I45-H45</f>
        <v>17</v>
      </c>
      <c r="L69" s="240">
        <f t="shared" si="44"/>
        <v>7.2999999999999972</v>
      </c>
    </row>
    <row r="70" spans="1:12">
      <c r="A70" s="16" t="s">
        <v>421</v>
      </c>
      <c r="B70" s="240">
        <f t="shared" si="0"/>
        <v>32.1</v>
      </c>
      <c r="C70" s="240">
        <f t="shared" ref="C70:D70" si="45">C46-B46</f>
        <v>15.299999999999997</v>
      </c>
      <c r="D70" s="240">
        <f t="shared" si="45"/>
        <v>6.7000000000000028</v>
      </c>
      <c r="E70" s="16" t="s">
        <v>421</v>
      </c>
      <c r="F70" s="240">
        <f t="shared" si="2"/>
        <v>37.299999999999997</v>
      </c>
      <c r="G70" s="240">
        <f t="shared" ref="G70:H70" si="46">F46-E46</f>
        <v>18.300000000000004</v>
      </c>
      <c r="H70" s="240">
        <f t="shared" si="46"/>
        <v>7.6000000000000014</v>
      </c>
      <c r="I70" s="16" t="s">
        <v>421</v>
      </c>
      <c r="J70" s="240">
        <f t="shared" si="4"/>
        <v>34.6</v>
      </c>
      <c r="K70" s="240">
        <f t="shared" ref="K70:L70" si="47">I46-H46</f>
        <v>16.799999999999997</v>
      </c>
      <c r="L70" s="240">
        <f t="shared" si="47"/>
        <v>7.1000000000000014</v>
      </c>
    </row>
    <row r="71" spans="1:12">
      <c r="A71" s="16" t="s">
        <v>422</v>
      </c>
      <c r="B71" s="240">
        <f t="shared" si="0"/>
        <v>28.7</v>
      </c>
      <c r="C71" s="240">
        <f t="shared" ref="C71:D71" si="48">C47-B47</f>
        <v>15.500000000000004</v>
      </c>
      <c r="D71" s="240">
        <f t="shared" si="48"/>
        <v>8.5</v>
      </c>
      <c r="E71" s="16" t="s">
        <v>422</v>
      </c>
      <c r="F71" s="240">
        <f t="shared" si="2"/>
        <v>32.9</v>
      </c>
      <c r="G71" s="240">
        <f t="shared" ref="G71:H71" si="49">F47-E47</f>
        <v>18.600000000000001</v>
      </c>
      <c r="H71" s="240">
        <f t="shared" si="49"/>
        <v>9.7000000000000028</v>
      </c>
      <c r="I71" s="16" t="s">
        <v>422</v>
      </c>
      <c r="J71" s="240">
        <f t="shared" si="4"/>
        <v>30.8</v>
      </c>
      <c r="K71" s="240">
        <f t="shared" ref="K71:L71" si="50">I47-H47</f>
        <v>16.900000000000002</v>
      </c>
      <c r="L71" s="240">
        <f t="shared" si="50"/>
        <v>9.0999999999999943</v>
      </c>
    </row>
    <row r="72" spans="1:12">
      <c r="A72" s="16" t="s">
        <v>423</v>
      </c>
      <c r="B72" s="240">
        <f t="shared" si="0"/>
        <v>34.1</v>
      </c>
      <c r="C72" s="240">
        <f t="shared" ref="C72:D72" si="51">C48-B48</f>
        <v>16.199999999999996</v>
      </c>
      <c r="D72" s="240">
        <f t="shared" si="51"/>
        <v>6.2000000000000028</v>
      </c>
      <c r="E72" s="16" t="s">
        <v>423</v>
      </c>
      <c r="F72" s="240">
        <f t="shared" si="2"/>
        <v>38.700000000000003</v>
      </c>
      <c r="G72" s="240">
        <f t="shared" ref="G72:H72" si="52">F48-E48</f>
        <v>19.699999999999996</v>
      </c>
      <c r="H72" s="240">
        <f t="shared" si="52"/>
        <v>7.5000000000000071</v>
      </c>
      <c r="I72" s="16" t="s">
        <v>423</v>
      </c>
      <c r="J72" s="240">
        <f t="shared" si="4"/>
        <v>36.299999999999997</v>
      </c>
      <c r="K72" s="240">
        <f t="shared" ref="K72:L72" si="53">I48-H48</f>
        <v>17.900000000000006</v>
      </c>
      <c r="L72" s="240">
        <f t="shared" si="53"/>
        <v>6.8999999999999986</v>
      </c>
    </row>
    <row r="73" spans="1:12">
      <c r="A73" s="16" t="s">
        <v>424</v>
      </c>
      <c r="B73" s="240">
        <f t="shared" si="0"/>
        <v>33.799999999999997</v>
      </c>
      <c r="C73" s="240">
        <f t="shared" ref="C73:D73" si="54">C49-B49</f>
        <v>13.800000000000004</v>
      </c>
      <c r="D73" s="240">
        <f t="shared" si="54"/>
        <v>6</v>
      </c>
      <c r="E73" s="16" t="s">
        <v>424</v>
      </c>
      <c r="F73" s="240">
        <f t="shared" si="2"/>
        <v>39.9</v>
      </c>
      <c r="G73" s="240">
        <f t="shared" ref="G73:H73" si="55">F49-E49</f>
        <v>17.100000000000001</v>
      </c>
      <c r="H73" s="240">
        <f t="shared" si="55"/>
        <v>7</v>
      </c>
      <c r="I73" s="16" t="s">
        <v>424</v>
      </c>
      <c r="J73" s="240">
        <f t="shared" si="4"/>
        <v>36.799999999999997</v>
      </c>
      <c r="K73" s="240">
        <f t="shared" ref="K73:L73" si="56">I49-H49</f>
        <v>15.400000000000006</v>
      </c>
      <c r="L73" s="240">
        <f t="shared" si="56"/>
        <v>6.5</v>
      </c>
    </row>
    <row r="74" spans="1:12">
      <c r="A74" s="16" t="s">
        <v>425</v>
      </c>
      <c r="B74" s="240">
        <f t="shared" si="0"/>
        <v>31.6</v>
      </c>
      <c r="C74" s="240">
        <f t="shared" ref="C74:D74" si="57">C50-B50</f>
        <v>13.5</v>
      </c>
      <c r="D74" s="240">
        <f t="shared" si="57"/>
        <v>5.6999999999999957</v>
      </c>
      <c r="E74" s="16" t="s">
        <v>425</v>
      </c>
      <c r="F74" s="240">
        <f t="shared" si="2"/>
        <v>36.6</v>
      </c>
      <c r="G74" s="240">
        <f t="shared" ref="G74:H74" si="58">F50-E50</f>
        <v>16.199999999999996</v>
      </c>
      <c r="H74" s="240">
        <f t="shared" si="58"/>
        <v>6.6000000000000014</v>
      </c>
      <c r="I74" s="16" t="s">
        <v>425</v>
      </c>
      <c r="J74" s="240">
        <f t="shared" si="4"/>
        <v>34</v>
      </c>
      <c r="K74" s="240">
        <f t="shared" ref="K74:L74" si="59">I50-H50</f>
        <v>14.799999999999997</v>
      </c>
      <c r="L74" s="240">
        <f t="shared" si="59"/>
        <v>6.1000000000000014</v>
      </c>
    </row>
    <row r="75" spans="1:12">
      <c r="A75" s="16" t="s">
        <v>426</v>
      </c>
      <c r="B75" s="240">
        <f t="shared" si="0"/>
        <v>25.8</v>
      </c>
      <c r="C75" s="240">
        <f t="shared" ref="C75:D75" si="60">C51-B51</f>
        <v>13.2</v>
      </c>
      <c r="D75" s="240">
        <f t="shared" si="60"/>
        <v>5</v>
      </c>
      <c r="E75" s="16" t="s">
        <v>426</v>
      </c>
      <c r="F75" s="240">
        <f t="shared" si="2"/>
        <v>31</v>
      </c>
      <c r="G75" s="240">
        <f t="shared" ref="G75:H75" si="61">F51-E51</f>
        <v>16.100000000000001</v>
      </c>
      <c r="H75" s="240">
        <f t="shared" si="61"/>
        <v>6</v>
      </c>
      <c r="I75" s="16" t="s">
        <v>426</v>
      </c>
      <c r="J75" s="240">
        <f t="shared" si="4"/>
        <v>28.3</v>
      </c>
      <c r="K75" s="240">
        <f t="shared" ref="K75:L75" si="62">I51-H51</f>
        <v>14.599999999999998</v>
      </c>
      <c r="L75" s="240">
        <f t="shared" si="62"/>
        <v>5.3999999999999986</v>
      </c>
    </row>
    <row r="76" spans="1:12">
      <c r="A76" s="16" t="s">
        <v>260</v>
      </c>
      <c r="B76" s="240">
        <f t="shared" si="0"/>
        <v>37.299999999999997</v>
      </c>
      <c r="C76" s="240">
        <f t="shared" ref="C76:D76" si="63">C52-B52</f>
        <v>16.400000000000006</v>
      </c>
      <c r="D76" s="240">
        <f t="shared" si="63"/>
        <v>6.7999999999999972</v>
      </c>
      <c r="E76" s="16" t="s">
        <v>260</v>
      </c>
      <c r="F76" s="240">
        <f t="shared" si="2"/>
        <v>42</v>
      </c>
      <c r="G76" s="240">
        <f t="shared" ref="G76:H76" si="64">F52-E52</f>
        <v>19.200000000000003</v>
      </c>
      <c r="H76" s="240">
        <f t="shared" si="64"/>
        <v>7.5999999999999943</v>
      </c>
      <c r="I76" s="16" t="s">
        <v>260</v>
      </c>
      <c r="J76" s="240">
        <f t="shared" si="4"/>
        <v>39.6</v>
      </c>
      <c r="K76" s="240">
        <f t="shared" ref="K76:L76" si="65">I52-H52</f>
        <v>17.799999999999997</v>
      </c>
      <c r="L76" s="240">
        <f t="shared" si="65"/>
        <v>7.1999999999999957</v>
      </c>
    </row>
  </sheetData>
  <pageMargins left="0.7" right="0.7" top="0.75" bottom="0.75" header="0.3" footer="0.3"/>
  <pageSetup paperSize="9" orientation="portrait" r:id="rId1"/>
  <drawing r:id="rId2"/>
  <tableParts count="2">
    <tablePart r:id="rId3"/>
    <tablePart r:id="rId4"/>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M15"/>
  <sheetViews>
    <sheetView zoomScaleNormal="100" workbookViewId="0"/>
  </sheetViews>
  <sheetFormatPr defaultColWidth="9.33203125" defaultRowHeight="13.5"/>
  <cols>
    <col min="1" max="1" width="23.83203125" style="16" customWidth="1"/>
    <col min="2" max="2" width="12.33203125" style="16" bestFit="1" customWidth="1"/>
    <col min="3" max="4" width="14.1640625" style="16" bestFit="1" customWidth="1"/>
    <col min="5" max="7" width="16" style="16" bestFit="1" customWidth="1"/>
    <col min="8" max="8" width="13.83203125" style="16" bestFit="1" customWidth="1"/>
    <col min="9" max="10" width="14.1640625" style="16" bestFit="1" customWidth="1"/>
    <col min="11" max="13" width="13.33203125" style="16" customWidth="1"/>
    <col min="14" max="17" width="9.33203125" style="16" customWidth="1"/>
    <col min="18" max="16384" width="9.33203125" style="16"/>
  </cols>
  <sheetData>
    <row r="1" spans="1:13">
      <c r="A1" s="37" t="s">
        <v>833</v>
      </c>
    </row>
    <row r="2" spans="1:13" ht="17.25" customHeight="1">
      <c r="A2" s="17" t="s">
        <v>473</v>
      </c>
      <c r="B2" s="17"/>
      <c r="C2" s="17"/>
      <c r="D2" s="17"/>
      <c r="E2" s="17"/>
      <c r="F2" s="17"/>
      <c r="G2" s="17"/>
      <c r="H2" s="17"/>
      <c r="I2" s="17"/>
      <c r="J2" s="17"/>
      <c r="K2" s="17"/>
      <c r="L2" s="17"/>
      <c r="M2" s="17"/>
    </row>
    <row r="3" spans="1:13" ht="17.25" customHeight="1">
      <c r="A3" s="39" t="s">
        <v>474</v>
      </c>
      <c r="B3" s="39"/>
      <c r="C3" s="39"/>
      <c r="D3" s="39"/>
      <c r="E3" s="39"/>
      <c r="F3" s="39"/>
      <c r="G3" s="39"/>
      <c r="H3" s="39"/>
      <c r="I3" s="39"/>
      <c r="J3" s="39"/>
      <c r="K3" s="39"/>
      <c r="L3" s="39"/>
      <c r="M3" s="39"/>
    </row>
    <row r="4" spans="1:13" ht="30">
      <c r="A4" s="105" t="s">
        <v>431</v>
      </c>
      <c r="B4" s="177" t="s">
        <v>993</v>
      </c>
      <c r="C4" s="178" t="s">
        <v>1002</v>
      </c>
      <c r="D4" s="179" t="s">
        <v>994</v>
      </c>
      <c r="E4" s="177" t="s">
        <v>995</v>
      </c>
      <c r="F4" s="178" t="s">
        <v>1003</v>
      </c>
      <c r="G4" s="179" t="s">
        <v>996</v>
      </c>
      <c r="H4" s="105" t="s">
        <v>997</v>
      </c>
      <c r="I4" s="105" t="s">
        <v>1004</v>
      </c>
      <c r="J4" s="105" t="s">
        <v>998</v>
      </c>
      <c r="K4" s="18"/>
      <c r="L4" s="18"/>
      <c r="M4" s="18"/>
    </row>
    <row r="5" spans="1:13">
      <c r="A5" s="251" t="s">
        <v>432</v>
      </c>
      <c r="B5" s="180">
        <v>28.1</v>
      </c>
      <c r="C5" s="103">
        <v>40.6</v>
      </c>
      <c r="D5" s="181">
        <v>46.8</v>
      </c>
      <c r="E5" s="180">
        <v>28.8</v>
      </c>
      <c r="F5" s="103">
        <v>42.2</v>
      </c>
      <c r="G5" s="181">
        <v>49.2</v>
      </c>
      <c r="H5" s="103">
        <v>28.4</v>
      </c>
      <c r="I5" s="103">
        <v>41.3</v>
      </c>
      <c r="J5" s="103">
        <v>47.8</v>
      </c>
      <c r="K5" s="18"/>
      <c r="L5" s="18"/>
      <c r="M5" s="18"/>
    </row>
    <row r="6" spans="1:13">
      <c r="A6" s="251" t="s">
        <v>433</v>
      </c>
      <c r="B6" s="117">
        <v>38.1</v>
      </c>
      <c r="C6" s="104">
        <v>54.6</v>
      </c>
      <c r="D6" s="118">
        <v>61.5</v>
      </c>
      <c r="E6" s="117">
        <v>42.1</v>
      </c>
      <c r="F6" s="104">
        <v>60.9</v>
      </c>
      <c r="G6" s="118">
        <v>68.5</v>
      </c>
      <c r="H6" s="104">
        <v>40</v>
      </c>
      <c r="I6" s="104">
        <v>57.5</v>
      </c>
      <c r="J6" s="104">
        <v>64.7</v>
      </c>
      <c r="K6" s="18"/>
      <c r="L6" s="18"/>
      <c r="M6" s="18"/>
    </row>
    <row r="7" spans="1:13">
      <c r="A7" s="251" t="s">
        <v>434</v>
      </c>
      <c r="B7" s="117">
        <v>43.7</v>
      </c>
      <c r="C7" s="104">
        <v>62.1</v>
      </c>
      <c r="D7" s="118">
        <v>69.099999999999994</v>
      </c>
      <c r="E7" s="117">
        <v>47.3</v>
      </c>
      <c r="F7" s="104">
        <v>68</v>
      </c>
      <c r="G7" s="118">
        <v>75.8</v>
      </c>
      <c r="H7" s="104">
        <v>45.5</v>
      </c>
      <c r="I7" s="104">
        <v>65.099999999999994</v>
      </c>
      <c r="J7" s="104">
        <v>72.5</v>
      </c>
      <c r="K7" s="18"/>
      <c r="L7" s="18"/>
      <c r="M7" s="18"/>
    </row>
    <row r="8" spans="1:13">
      <c r="A8" s="251" t="s">
        <v>869</v>
      </c>
      <c r="B8" s="119">
        <v>47</v>
      </c>
      <c r="C8" s="120">
        <v>66.5</v>
      </c>
      <c r="D8" s="121">
        <v>73.5</v>
      </c>
      <c r="E8" s="119">
        <v>52</v>
      </c>
      <c r="F8" s="120">
        <v>74.599999999999994</v>
      </c>
      <c r="G8" s="121">
        <v>82.3</v>
      </c>
      <c r="H8" s="104">
        <v>49.9</v>
      </c>
      <c r="I8" s="104">
        <v>71.2</v>
      </c>
      <c r="J8" s="104">
        <v>78.599999999999994</v>
      </c>
      <c r="K8" s="18"/>
      <c r="L8" s="18"/>
      <c r="M8" s="18"/>
    </row>
    <row r="9" spans="1:13">
      <c r="A9" s="22" t="s">
        <v>475</v>
      </c>
      <c r="B9"/>
      <c r="C9"/>
      <c r="D9"/>
      <c r="E9"/>
      <c r="F9"/>
      <c r="G9"/>
      <c r="H9"/>
      <c r="I9"/>
      <c r="J9"/>
      <c r="K9" s="18"/>
      <c r="L9" s="18"/>
      <c r="M9" s="18"/>
    </row>
    <row r="10" spans="1:13">
      <c r="A10" s="40" t="s">
        <v>828</v>
      </c>
      <c r="B10" s="18" t="s">
        <v>256</v>
      </c>
      <c r="C10" s="18" t="s">
        <v>250</v>
      </c>
      <c r="D10" s="18">
        <v>2025</v>
      </c>
      <c r="E10" s="18">
        <v>2024</v>
      </c>
      <c r="F10" s="18">
        <v>2023</v>
      </c>
      <c r="I10" s="18"/>
      <c r="J10" s="18"/>
      <c r="K10" s="18"/>
      <c r="L10" s="18"/>
      <c r="M10" s="18"/>
    </row>
    <row r="11" spans="1:13">
      <c r="A11" s="18" t="s">
        <v>432</v>
      </c>
      <c r="B11" s="106">
        <f>D5</f>
        <v>46.8</v>
      </c>
      <c r="C11" s="106">
        <f>G5</f>
        <v>49.2</v>
      </c>
      <c r="D11" s="106">
        <f>H5</f>
        <v>28.4</v>
      </c>
      <c r="E11" s="106">
        <f t="shared" ref="E11:F14" si="0">I5-H5</f>
        <v>12.899999999999999</v>
      </c>
      <c r="F11" s="106">
        <f t="shared" si="0"/>
        <v>6.5</v>
      </c>
      <c r="I11" s="18"/>
      <c r="J11" s="18"/>
      <c r="K11" s="18"/>
      <c r="L11" s="18"/>
      <c r="M11" s="18"/>
    </row>
    <row r="12" spans="1:13">
      <c r="A12" s="18" t="s">
        <v>433</v>
      </c>
      <c r="B12" s="106">
        <f t="shared" ref="B12:B14" si="1">D6</f>
        <v>61.5</v>
      </c>
      <c r="C12" s="106">
        <f t="shared" ref="C12:C14" si="2">G6</f>
        <v>68.5</v>
      </c>
      <c r="D12" s="106">
        <f>H6</f>
        <v>40</v>
      </c>
      <c r="E12" s="106">
        <f t="shared" si="0"/>
        <v>17.5</v>
      </c>
      <c r="F12" s="106">
        <f t="shared" si="0"/>
        <v>7.2000000000000028</v>
      </c>
      <c r="I12" s="18"/>
      <c r="J12" s="18"/>
      <c r="K12" s="18"/>
      <c r="L12" s="18"/>
      <c r="M12" s="18"/>
    </row>
    <row r="13" spans="1:13">
      <c r="A13" s="18" t="s">
        <v>434</v>
      </c>
      <c r="B13" s="106">
        <f t="shared" si="1"/>
        <v>69.099999999999994</v>
      </c>
      <c r="C13" s="106">
        <f t="shared" si="2"/>
        <v>75.8</v>
      </c>
      <c r="D13" s="106">
        <f>H7</f>
        <v>45.5</v>
      </c>
      <c r="E13" s="106">
        <f t="shared" si="0"/>
        <v>19.599999999999994</v>
      </c>
      <c r="F13" s="106">
        <f t="shared" si="0"/>
        <v>7.4000000000000057</v>
      </c>
      <c r="I13" s="18"/>
      <c r="J13" s="18"/>
      <c r="K13" s="18"/>
      <c r="L13" s="18"/>
      <c r="M13" s="18"/>
    </row>
    <row r="14" spans="1:13">
      <c r="A14" s="18" t="s">
        <v>435</v>
      </c>
      <c r="B14" s="106">
        <f t="shared" si="1"/>
        <v>73.5</v>
      </c>
      <c r="C14" s="106">
        <f t="shared" si="2"/>
        <v>82.3</v>
      </c>
      <c r="D14" s="106">
        <f>H8</f>
        <v>49.9</v>
      </c>
      <c r="E14" s="106">
        <f t="shared" si="0"/>
        <v>21.300000000000004</v>
      </c>
      <c r="F14" s="106">
        <f t="shared" si="0"/>
        <v>7.3999999999999915</v>
      </c>
      <c r="I14" s="18"/>
      <c r="J14" s="18"/>
      <c r="K14" s="18"/>
      <c r="L14" s="18"/>
      <c r="M14" s="18"/>
    </row>
    <row r="15" spans="1:13">
      <c r="A15" s="22"/>
    </row>
  </sheetData>
  <pageMargins left="0.7" right="0.7" top="0.75" bottom="0.75" header="0.3" footer="0.3"/>
  <pageSetup paperSize="9" orientation="portrait" r:id="rId1"/>
  <drawing r:id="rId2"/>
  <tableParts count="1">
    <tablePart r:id="rId3"/>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U72"/>
  <sheetViews>
    <sheetView zoomScaleNormal="100" workbookViewId="0"/>
  </sheetViews>
  <sheetFormatPr defaultColWidth="9.33203125" defaultRowHeight="13.5"/>
  <cols>
    <col min="1" max="1" width="15.1640625" style="16" customWidth="1"/>
    <col min="2" max="2" width="16.33203125" style="16" bestFit="1" customWidth="1"/>
    <col min="3" max="3" width="15.1640625" style="16" bestFit="1" customWidth="1"/>
    <col min="4" max="4" width="19.83203125" style="16" bestFit="1" customWidth="1"/>
    <col min="5" max="5" width="18.83203125" style="16" bestFit="1" customWidth="1"/>
    <col min="6" max="6" width="17.83203125" style="16" bestFit="1" customWidth="1"/>
    <col min="7" max="7" width="16.83203125" style="16" bestFit="1" customWidth="1"/>
    <col min="8" max="8" width="15.1640625" style="16" bestFit="1" customWidth="1"/>
    <col min="9" max="9" width="14.33203125" style="16" bestFit="1" customWidth="1"/>
    <col min="10" max="10" width="15.1640625" style="16" bestFit="1" customWidth="1"/>
    <col min="11" max="11" width="14.33203125" style="16" bestFit="1" customWidth="1"/>
    <col min="12" max="12" width="15.1640625" style="16" bestFit="1" customWidth="1"/>
    <col min="13" max="13" width="14.33203125" style="16" bestFit="1" customWidth="1"/>
    <col min="14" max="14" width="15.1640625" style="16" bestFit="1" customWidth="1"/>
    <col min="15" max="15" width="14.33203125" style="16" bestFit="1" customWidth="1"/>
    <col min="16" max="16" width="15.1640625" style="16" bestFit="1" customWidth="1"/>
    <col min="17" max="17" width="14.33203125" style="16" bestFit="1" customWidth="1"/>
    <col min="18" max="18" width="15.1640625" style="16" bestFit="1" customWidth="1"/>
    <col min="19" max="19" width="14.33203125" style="16" bestFit="1" customWidth="1"/>
    <col min="20" max="20" width="15.1640625" style="16" bestFit="1" customWidth="1"/>
    <col min="21" max="21" width="14.33203125" style="16" bestFit="1" customWidth="1"/>
    <col min="22" max="16384" width="9.33203125" style="16"/>
  </cols>
  <sheetData>
    <row r="1" spans="1:13">
      <c r="A1" s="37" t="s">
        <v>834</v>
      </c>
    </row>
    <row r="2" spans="1:13" ht="17.25">
      <c r="A2" s="17" t="s">
        <v>1006</v>
      </c>
      <c r="B2" s="17"/>
      <c r="C2" s="17"/>
      <c r="D2" s="17"/>
      <c r="E2" s="17"/>
      <c r="F2" s="17"/>
      <c r="G2" s="17"/>
      <c r="H2" s="17"/>
      <c r="I2" s="17"/>
      <c r="J2" s="17"/>
      <c r="K2" s="17"/>
      <c r="L2" s="17"/>
      <c r="M2" s="17"/>
    </row>
    <row r="3" spans="1:13" ht="17.25">
      <c r="A3" s="39" t="s">
        <v>1007</v>
      </c>
      <c r="B3" s="39"/>
      <c r="C3" s="39"/>
      <c r="D3" s="39"/>
      <c r="E3" s="39"/>
      <c r="F3" s="39"/>
      <c r="G3" s="39"/>
      <c r="H3" s="39"/>
      <c r="I3" s="39"/>
      <c r="J3" s="39"/>
      <c r="K3" s="39"/>
      <c r="L3" s="39"/>
      <c r="M3" s="39"/>
    </row>
    <row r="4" spans="1:13" ht="15">
      <c r="A4" s="21" t="s">
        <v>374</v>
      </c>
      <c r="B4" s="90" t="s">
        <v>476</v>
      </c>
      <c r="C4" s="90" t="s">
        <v>477</v>
      </c>
      <c r="D4" s="90" t="s">
        <v>478</v>
      </c>
      <c r="E4" s="90" t="s">
        <v>479</v>
      </c>
      <c r="F4" s="90" t="s">
        <v>480</v>
      </c>
      <c r="G4" s="90" t="s">
        <v>481</v>
      </c>
      <c r="H4" s="18"/>
      <c r="I4" s="18"/>
      <c r="J4" s="18"/>
      <c r="K4" s="18"/>
      <c r="L4" s="18"/>
      <c r="M4" s="18"/>
    </row>
    <row r="5" spans="1:13">
      <c r="A5" s="258" t="s">
        <v>369</v>
      </c>
      <c r="B5" s="98">
        <v>52.7</v>
      </c>
      <c r="C5" s="100">
        <v>47.3</v>
      </c>
      <c r="D5" s="98">
        <v>53.4</v>
      </c>
      <c r="E5" s="100">
        <v>46.6</v>
      </c>
      <c r="F5" s="99">
        <v>53.1</v>
      </c>
      <c r="G5" s="99">
        <v>46.9</v>
      </c>
      <c r="H5" s="18"/>
      <c r="I5" s="18"/>
      <c r="J5" s="18"/>
      <c r="K5" s="18"/>
      <c r="L5" s="18"/>
      <c r="M5" s="18"/>
    </row>
    <row r="6" spans="1:13">
      <c r="A6" s="258" t="s">
        <v>355</v>
      </c>
      <c r="B6" s="98">
        <v>46.4</v>
      </c>
      <c r="C6" s="100">
        <v>53.6</v>
      </c>
      <c r="D6" s="98">
        <v>48.4</v>
      </c>
      <c r="E6" s="100">
        <v>51.6</v>
      </c>
      <c r="F6" s="99">
        <v>47.4</v>
      </c>
      <c r="G6" s="99">
        <v>52.6</v>
      </c>
      <c r="H6" s="18"/>
      <c r="I6" s="18"/>
      <c r="J6" s="18"/>
      <c r="K6" s="18"/>
      <c r="L6" s="18"/>
      <c r="M6" s="18"/>
    </row>
    <row r="7" spans="1:13">
      <c r="A7" s="258" t="s">
        <v>356</v>
      </c>
      <c r="B7" s="98">
        <v>43.1</v>
      </c>
      <c r="C7" s="100">
        <v>56.9</v>
      </c>
      <c r="D7" s="98">
        <v>44.8</v>
      </c>
      <c r="E7" s="100">
        <v>55.2</v>
      </c>
      <c r="F7" s="99">
        <v>44</v>
      </c>
      <c r="G7" s="99">
        <v>56</v>
      </c>
      <c r="H7" s="18"/>
      <c r="I7" s="18"/>
      <c r="J7" s="18"/>
      <c r="K7" s="18"/>
      <c r="L7" s="18"/>
      <c r="M7" s="18"/>
    </row>
    <row r="8" spans="1:13">
      <c r="A8" s="258" t="s">
        <v>357</v>
      </c>
      <c r="B8" s="98">
        <v>36.799999999999997</v>
      </c>
      <c r="C8" s="100">
        <v>63.2</v>
      </c>
      <c r="D8" s="98">
        <v>37.700000000000003</v>
      </c>
      <c r="E8" s="100">
        <v>62.3</v>
      </c>
      <c r="F8" s="99">
        <v>37.299999999999997</v>
      </c>
      <c r="G8" s="99">
        <v>62.7</v>
      </c>
      <c r="H8" s="18"/>
      <c r="I8" s="18"/>
      <c r="J8" s="18"/>
      <c r="K8" s="18"/>
      <c r="L8" s="18"/>
      <c r="M8" s="18"/>
    </row>
    <row r="9" spans="1:13">
      <c r="A9" s="258" t="s">
        <v>358</v>
      </c>
      <c r="B9" s="98">
        <v>31.9</v>
      </c>
      <c r="C9" s="100">
        <v>68.099999999999994</v>
      </c>
      <c r="D9" s="98">
        <v>33</v>
      </c>
      <c r="E9" s="100">
        <v>67</v>
      </c>
      <c r="F9" s="99">
        <v>32.5</v>
      </c>
      <c r="G9" s="99">
        <v>67.5</v>
      </c>
      <c r="H9" s="18"/>
      <c r="I9" s="18"/>
      <c r="J9" s="18"/>
      <c r="K9" s="18"/>
      <c r="L9" s="18"/>
      <c r="M9" s="18"/>
    </row>
    <row r="10" spans="1:13">
      <c r="A10" s="258" t="s">
        <v>359</v>
      </c>
      <c r="B10" s="98">
        <v>29.8</v>
      </c>
      <c r="C10" s="100">
        <v>70.2</v>
      </c>
      <c r="D10" s="98">
        <v>29.7</v>
      </c>
      <c r="E10" s="100">
        <v>70.3</v>
      </c>
      <c r="F10" s="99">
        <v>29.8</v>
      </c>
      <c r="G10" s="99">
        <v>70.2</v>
      </c>
      <c r="H10" s="18"/>
      <c r="I10" s="18"/>
      <c r="J10" s="18"/>
      <c r="K10" s="18"/>
      <c r="L10" s="18"/>
      <c r="M10" s="18"/>
    </row>
    <row r="11" spans="1:13">
      <c r="A11" s="258" t="s">
        <v>360</v>
      </c>
      <c r="B11" s="98">
        <v>27.6</v>
      </c>
      <c r="C11" s="100">
        <v>72.400000000000006</v>
      </c>
      <c r="D11" s="98">
        <v>26.8</v>
      </c>
      <c r="E11" s="100">
        <v>73.2</v>
      </c>
      <c r="F11" s="99">
        <v>27.2</v>
      </c>
      <c r="G11" s="99">
        <v>72.8</v>
      </c>
      <c r="H11" s="18"/>
      <c r="I11" s="18"/>
      <c r="J11" s="18"/>
      <c r="K11" s="18"/>
      <c r="L11" s="18"/>
      <c r="M11" s="18"/>
    </row>
    <row r="12" spans="1:13">
      <c r="A12" s="258" t="s">
        <v>361</v>
      </c>
      <c r="B12" s="98">
        <v>25</v>
      </c>
      <c r="C12" s="100">
        <v>75</v>
      </c>
      <c r="D12" s="98">
        <v>23.8</v>
      </c>
      <c r="E12" s="100">
        <v>76.2</v>
      </c>
      <c r="F12" s="99">
        <v>24.3</v>
      </c>
      <c r="G12" s="99">
        <v>75.7</v>
      </c>
      <c r="H12" s="18"/>
      <c r="I12" s="18"/>
      <c r="J12" s="18"/>
      <c r="K12" s="18"/>
      <c r="L12" s="18"/>
      <c r="M12" s="18"/>
    </row>
    <row r="13" spans="1:13">
      <c r="A13" s="258" t="s">
        <v>362</v>
      </c>
      <c r="B13" s="98">
        <v>22.8</v>
      </c>
      <c r="C13" s="100">
        <v>77.2</v>
      </c>
      <c r="D13" s="98">
        <v>21.1</v>
      </c>
      <c r="E13" s="100">
        <v>78.900000000000006</v>
      </c>
      <c r="F13" s="99">
        <v>21.9</v>
      </c>
      <c r="G13" s="99">
        <v>78.099999999999994</v>
      </c>
      <c r="H13" s="18"/>
      <c r="I13" s="18"/>
      <c r="J13" s="18"/>
      <c r="K13" s="18"/>
      <c r="L13" s="18"/>
      <c r="M13" s="18"/>
    </row>
    <row r="14" spans="1:13">
      <c r="A14" s="258" t="s">
        <v>363</v>
      </c>
      <c r="B14" s="98">
        <v>18.399999999999999</v>
      </c>
      <c r="C14" s="100">
        <v>81.599999999999994</v>
      </c>
      <c r="D14" s="98">
        <v>17.399999999999999</v>
      </c>
      <c r="E14" s="100">
        <v>82.6</v>
      </c>
      <c r="F14" s="99">
        <v>17.899999999999999</v>
      </c>
      <c r="G14" s="99">
        <v>82.1</v>
      </c>
      <c r="H14" s="18"/>
      <c r="I14" s="18"/>
      <c r="J14" s="18"/>
      <c r="K14" s="18"/>
      <c r="L14" s="18"/>
      <c r="M14" s="18"/>
    </row>
    <row r="15" spans="1:13">
      <c r="A15" s="258" t="s">
        <v>364</v>
      </c>
      <c r="B15" s="98">
        <v>16.7</v>
      </c>
      <c r="C15" s="100">
        <v>83.3</v>
      </c>
      <c r="D15" s="98">
        <v>16.100000000000001</v>
      </c>
      <c r="E15" s="100">
        <v>83.9</v>
      </c>
      <c r="F15" s="99">
        <v>16.399999999999999</v>
      </c>
      <c r="G15" s="99">
        <v>83.6</v>
      </c>
      <c r="H15" s="18"/>
      <c r="I15" s="18"/>
      <c r="J15" s="18"/>
      <c r="K15" s="18"/>
      <c r="L15" s="18"/>
      <c r="M15" s="18"/>
    </row>
    <row r="16" spans="1:13">
      <c r="A16" s="258" t="s">
        <v>365</v>
      </c>
      <c r="B16" s="98">
        <v>16.8</v>
      </c>
      <c r="C16" s="100">
        <v>83.2</v>
      </c>
      <c r="D16" s="98">
        <v>16.5</v>
      </c>
      <c r="E16" s="100">
        <v>83.5</v>
      </c>
      <c r="F16" s="99">
        <v>16.600000000000001</v>
      </c>
      <c r="G16" s="99">
        <v>83.4</v>
      </c>
    </row>
    <row r="17" spans="1:8">
      <c r="A17" s="258" t="s">
        <v>366</v>
      </c>
      <c r="B17" s="98">
        <v>17.5</v>
      </c>
      <c r="C17" s="100">
        <v>82.5</v>
      </c>
      <c r="D17" s="98">
        <v>18</v>
      </c>
      <c r="E17" s="100">
        <v>82</v>
      </c>
      <c r="F17" s="99">
        <v>17.8</v>
      </c>
      <c r="G17" s="99">
        <v>82.2</v>
      </c>
    </row>
    <row r="18" spans="1:8">
      <c r="A18" s="258" t="s">
        <v>367</v>
      </c>
      <c r="B18" s="98">
        <v>19.100000000000001</v>
      </c>
      <c r="C18" s="100">
        <v>80.900000000000006</v>
      </c>
      <c r="D18" s="98">
        <v>19.5</v>
      </c>
      <c r="E18" s="100">
        <v>80.5</v>
      </c>
      <c r="F18" s="99">
        <v>19.399999999999999</v>
      </c>
      <c r="G18" s="99">
        <v>80.599999999999994</v>
      </c>
    </row>
    <row r="19" spans="1:8">
      <c r="A19" s="258" t="s">
        <v>274</v>
      </c>
      <c r="B19" s="98">
        <v>29.2</v>
      </c>
      <c r="C19" s="100">
        <v>70.8</v>
      </c>
      <c r="D19" s="98">
        <v>28.9</v>
      </c>
      <c r="E19" s="100">
        <v>71.099999999999994</v>
      </c>
      <c r="F19" s="99">
        <v>29</v>
      </c>
      <c r="G19" s="99">
        <v>71</v>
      </c>
    </row>
    <row r="20" spans="1:8">
      <c r="A20" s="22" t="s">
        <v>368</v>
      </c>
      <c r="B20"/>
      <c r="C20"/>
      <c r="D20"/>
      <c r="E20"/>
      <c r="F20"/>
      <c r="G20"/>
    </row>
    <row r="21" spans="1:8" ht="17.25">
      <c r="A21" s="17" t="s">
        <v>1008</v>
      </c>
    </row>
    <row r="22" spans="1:8" ht="17.25">
      <c r="A22" s="39" t="s">
        <v>1009</v>
      </c>
    </row>
    <row r="23" spans="1:8" ht="15">
      <c r="A23" s="21" t="s">
        <v>254</v>
      </c>
      <c r="B23" s="90" t="s">
        <v>476</v>
      </c>
      <c r="C23" s="90" t="s">
        <v>477</v>
      </c>
      <c r="D23" s="90" t="s">
        <v>478</v>
      </c>
      <c r="E23" s="90" t="s">
        <v>479</v>
      </c>
      <c r="F23" s="90" t="s">
        <v>480</v>
      </c>
      <c r="G23" s="90" t="s">
        <v>481</v>
      </c>
      <c r="H23" s="18"/>
    </row>
    <row r="24" spans="1:8">
      <c r="A24" s="251" t="s">
        <v>406</v>
      </c>
      <c r="B24" s="98">
        <v>25.2</v>
      </c>
      <c r="C24" s="100">
        <v>74.8</v>
      </c>
      <c r="D24" s="98">
        <v>25.8</v>
      </c>
      <c r="E24" s="100">
        <v>74.2</v>
      </c>
      <c r="F24" s="99">
        <v>25.5</v>
      </c>
      <c r="G24" s="99">
        <v>74.5</v>
      </c>
    </row>
    <row r="25" spans="1:8">
      <c r="A25" s="251" t="s">
        <v>407</v>
      </c>
      <c r="B25" s="98">
        <v>38.799999999999997</v>
      </c>
      <c r="C25" s="100">
        <v>61.2</v>
      </c>
      <c r="D25" s="98">
        <v>39.1</v>
      </c>
      <c r="E25" s="100">
        <v>60.9</v>
      </c>
      <c r="F25" s="99">
        <v>39</v>
      </c>
      <c r="G25" s="99">
        <v>61</v>
      </c>
    </row>
    <row r="26" spans="1:8">
      <c r="A26" s="251" t="s">
        <v>408</v>
      </c>
      <c r="B26" s="98">
        <v>46.6</v>
      </c>
      <c r="C26" s="100">
        <v>53.4</v>
      </c>
      <c r="D26" s="98">
        <v>45.4</v>
      </c>
      <c r="E26" s="100">
        <v>54.6</v>
      </c>
      <c r="F26" s="99">
        <v>45.9</v>
      </c>
      <c r="G26" s="99">
        <v>54.1</v>
      </c>
    </row>
    <row r="27" spans="1:8">
      <c r="A27" s="251" t="s">
        <v>409</v>
      </c>
      <c r="B27" s="98">
        <v>17</v>
      </c>
      <c r="C27" s="100">
        <v>83</v>
      </c>
      <c r="D27" s="98">
        <v>17.399999999999999</v>
      </c>
      <c r="E27" s="100">
        <v>82.6</v>
      </c>
      <c r="F27" s="99">
        <v>17.2</v>
      </c>
      <c r="G27" s="99">
        <v>82.8</v>
      </c>
    </row>
    <row r="28" spans="1:8">
      <c r="A28" s="251" t="s">
        <v>410</v>
      </c>
      <c r="B28" s="98">
        <v>40</v>
      </c>
      <c r="C28" s="100">
        <v>60</v>
      </c>
      <c r="D28" s="98">
        <v>38</v>
      </c>
      <c r="E28" s="100">
        <v>62</v>
      </c>
      <c r="F28" s="99">
        <v>39</v>
      </c>
      <c r="G28" s="99">
        <v>61</v>
      </c>
    </row>
    <row r="29" spans="1:8">
      <c r="A29" s="251" t="s">
        <v>411</v>
      </c>
      <c r="B29" s="98">
        <v>27.9</v>
      </c>
      <c r="C29" s="100">
        <v>72.099999999999994</v>
      </c>
      <c r="D29" s="98">
        <v>28.5</v>
      </c>
      <c r="E29" s="100">
        <v>71.5</v>
      </c>
      <c r="F29" s="99">
        <v>28.2</v>
      </c>
      <c r="G29" s="99">
        <v>71.8</v>
      </c>
    </row>
    <row r="30" spans="1:8">
      <c r="A30" s="251" t="s">
        <v>412</v>
      </c>
      <c r="B30" s="98">
        <v>30.3</v>
      </c>
      <c r="C30" s="100">
        <v>69.7</v>
      </c>
      <c r="D30" s="98">
        <v>29.8</v>
      </c>
      <c r="E30" s="100">
        <v>70.2</v>
      </c>
      <c r="F30" s="99">
        <v>30</v>
      </c>
      <c r="G30" s="99">
        <v>70</v>
      </c>
    </row>
    <row r="31" spans="1:8">
      <c r="A31" s="251" t="s">
        <v>413</v>
      </c>
      <c r="B31" s="98">
        <v>7.5</v>
      </c>
      <c r="C31" s="100">
        <v>92.5</v>
      </c>
      <c r="D31" s="98">
        <v>7.5</v>
      </c>
      <c r="E31" s="100">
        <v>92.5</v>
      </c>
      <c r="F31" s="99">
        <v>7.5</v>
      </c>
      <c r="G31" s="99">
        <v>92.5</v>
      </c>
    </row>
    <row r="32" spans="1:8">
      <c r="A32" s="251" t="s">
        <v>414</v>
      </c>
      <c r="B32" s="98">
        <v>24.4</v>
      </c>
      <c r="C32" s="100">
        <v>75.599999999999994</v>
      </c>
      <c r="D32" s="98">
        <v>22.4</v>
      </c>
      <c r="E32" s="100">
        <v>77.599999999999994</v>
      </c>
      <c r="F32" s="99">
        <v>23.3</v>
      </c>
      <c r="G32" s="99">
        <v>76.7</v>
      </c>
    </row>
    <row r="33" spans="1:7">
      <c r="A33" s="251" t="s">
        <v>415</v>
      </c>
      <c r="B33" s="98">
        <v>28</v>
      </c>
      <c r="C33" s="100">
        <v>72</v>
      </c>
      <c r="D33" s="98">
        <v>27.9</v>
      </c>
      <c r="E33" s="100">
        <v>72.099999999999994</v>
      </c>
      <c r="F33" s="99">
        <v>28</v>
      </c>
      <c r="G33" s="99">
        <v>72</v>
      </c>
    </row>
    <row r="34" spans="1:7">
      <c r="A34" s="251" t="s">
        <v>416</v>
      </c>
      <c r="B34" s="98">
        <v>19</v>
      </c>
      <c r="C34" s="100">
        <v>81</v>
      </c>
      <c r="D34" s="98">
        <v>18.2</v>
      </c>
      <c r="E34" s="100">
        <v>81.8</v>
      </c>
      <c r="F34" s="99">
        <v>18.5</v>
      </c>
      <c r="G34" s="99">
        <v>81.5</v>
      </c>
    </row>
    <row r="35" spans="1:7" ht="13.5" customHeight="1">
      <c r="A35" s="252" t="s">
        <v>417</v>
      </c>
      <c r="B35" s="98">
        <v>40.1</v>
      </c>
      <c r="C35" s="100">
        <v>59.9</v>
      </c>
      <c r="D35" s="98">
        <v>40.299999999999997</v>
      </c>
      <c r="E35" s="100">
        <v>59.7</v>
      </c>
      <c r="F35" s="99">
        <v>40.200000000000003</v>
      </c>
      <c r="G35" s="99">
        <v>59.8</v>
      </c>
    </row>
    <row r="36" spans="1:7">
      <c r="A36" s="251" t="s">
        <v>418</v>
      </c>
      <c r="B36" s="98">
        <v>36.200000000000003</v>
      </c>
      <c r="C36" s="100">
        <v>63.8</v>
      </c>
      <c r="D36" s="98">
        <v>33.799999999999997</v>
      </c>
      <c r="E36" s="100">
        <v>66.2</v>
      </c>
      <c r="F36" s="99">
        <v>35</v>
      </c>
      <c r="G36" s="99">
        <v>65</v>
      </c>
    </row>
    <row r="37" spans="1:7">
      <c r="A37" s="251" t="s">
        <v>419</v>
      </c>
      <c r="B37" s="98">
        <v>30.3</v>
      </c>
      <c r="C37" s="100">
        <v>69.7</v>
      </c>
      <c r="D37" s="98">
        <v>29.9</v>
      </c>
      <c r="E37" s="100">
        <v>70.099999999999994</v>
      </c>
      <c r="F37" s="99">
        <v>30.1</v>
      </c>
      <c r="G37" s="99">
        <v>69.900000000000006</v>
      </c>
    </row>
    <row r="38" spans="1:7">
      <c r="A38" s="251" t="s">
        <v>420</v>
      </c>
      <c r="B38" s="98">
        <v>31</v>
      </c>
      <c r="C38" s="100">
        <v>69</v>
      </c>
      <c r="D38" s="98">
        <v>30.1</v>
      </c>
      <c r="E38" s="100">
        <v>69.900000000000006</v>
      </c>
      <c r="F38" s="99">
        <v>30.5</v>
      </c>
      <c r="G38" s="99">
        <v>69.5</v>
      </c>
    </row>
    <row r="39" spans="1:7">
      <c r="A39" s="251" t="s">
        <v>421</v>
      </c>
      <c r="B39" s="98">
        <v>16.3</v>
      </c>
      <c r="C39" s="100">
        <v>83.7</v>
      </c>
      <c r="D39" s="98">
        <v>15.4</v>
      </c>
      <c r="E39" s="100">
        <v>84.6</v>
      </c>
      <c r="F39" s="99">
        <v>15.9</v>
      </c>
      <c r="G39" s="99">
        <v>84.1</v>
      </c>
    </row>
    <row r="40" spans="1:7">
      <c r="A40" s="251" t="s">
        <v>422</v>
      </c>
      <c r="B40" s="98">
        <v>38.799999999999997</v>
      </c>
      <c r="C40" s="100">
        <v>61.2</v>
      </c>
      <c r="D40" s="98">
        <v>36.6</v>
      </c>
      <c r="E40" s="100">
        <v>63.4</v>
      </c>
      <c r="F40" s="99">
        <v>37.6</v>
      </c>
      <c r="G40" s="99">
        <v>62.4</v>
      </c>
    </row>
    <row r="41" spans="1:7">
      <c r="A41" s="251" t="s">
        <v>423</v>
      </c>
      <c r="B41" s="98">
        <v>11.1</v>
      </c>
      <c r="C41" s="100">
        <v>88.9</v>
      </c>
      <c r="D41" s="98">
        <v>12</v>
      </c>
      <c r="E41" s="100">
        <v>88</v>
      </c>
      <c r="F41" s="99">
        <v>11.6</v>
      </c>
      <c r="G41" s="99">
        <v>88.4</v>
      </c>
    </row>
    <row r="42" spans="1:7">
      <c r="A42" s="251" t="s">
        <v>424</v>
      </c>
      <c r="B42" s="98">
        <v>6.7</v>
      </c>
      <c r="C42" s="100">
        <v>93.3</v>
      </c>
      <c r="D42" s="98">
        <v>6.8</v>
      </c>
      <c r="E42" s="100">
        <v>93.2</v>
      </c>
      <c r="F42" s="99">
        <v>6.8</v>
      </c>
      <c r="G42" s="99">
        <v>93.2</v>
      </c>
    </row>
    <row r="43" spans="1:7">
      <c r="A43" s="251" t="s">
        <v>425</v>
      </c>
      <c r="B43" s="98">
        <v>17.3</v>
      </c>
      <c r="C43" s="100">
        <v>82.7</v>
      </c>
      <c r="D43" s="98">
        <v>17.100000000000001</v>
      </c>
      <c r="E43" s="100">
        <v>82.9</v>
      </c>
      <c r="F43" s="99">
        <v>17.2</v>
      </c>
      <c r="G43" s="99">
        <v>82.8</v>
      </c>
    </row>
    <row r="44" spans="1:7">
      <c r="A44" s="251" t="s">
        <v>426</v>
      </c>
      <c r="B44" s="98">
        <v>5.7</v>
      </c>
      <c r="C44" s="100">
        <v>94.3</v>
      </c>
      <c r="D44" s="98">
        <v>5.3</v>
      </c>
      <c r="E44" s="100">
        <v>94.7</v>
      </c>
      <c r="F44" s="99">
        <v>5.5</v>
      </c>
      <c r="G44" s="99">
        <v>94.5</v>
      </c>
    </row>
    <row r="45" spans="1:7">
      <c r="A45" s="251" t="s">
        <v>260</v>
      </c>
      <c r="B45" s="98">
        <v>29.2</v>
      </c>
      <c r="C45" s="100">
        <v>70.8</v>
      </c>
      <c r="D45" s="98">
        <v>28.9</v>
      </c>
      <c r="E45" s="100">
        <v>71.099999999999994</v>
      </c>
      <c r="F45" s="99">
        <v>29</v>
      </c>
      <c r="G45" s="99">
        <v>71</v>
      </c>
    </row>
    <row r="46" spans="1:7">
      <c r="A46" s="22" t="s">
        <v>368</v>
      </c>
    </row>
    <row r="47" spans="1:7" ht="17.25">
      <c r="A47" s="17" t="s">
        <v>1012</v>
      </c>
    </row>
    <row r="48" spans="1:7" ht="17.25">
      <c r="A48" s="39" t="s">
        <v>1013</v>
      </c>
    </row>
    <row r="49" spans="1:21">
      <c r="A49" s="16" t="s">
        <v>254</v>
      </c>
      <c r="B49" s="111" t="s">
        <v>482</v>
      </c>
      <c r="C49" s="111" t="s">
        <v>483</v>
      </c>
      <c r="D49" s="111" t="s">
        <v>484</v>
      </c>
      <c r="E49" s="111" t="s">
        <v>1005</v>
      </c>
      <c r="F49" s="111" t="s">
        <v>485</v>
      </c>
      <c r="G49" s="111" t="s">
        <v>486</v>
      </c>
      <c r="H49" s="111" t="s">
        <v>487</v>
      </c>
      <c r="I49" s="111" t="s">
        <v>488</v>
      </c>
      <c r="J49" s="111" t="s">
        <v>489</v>
      </c>
      <c r="K49" s="111" t="s">
        <v>490</v>
      </c>
      <c r="L49" s="111" t="s">
        <v>491</v>
      </c>
      <c r="M49" s="111" t="s">
        <v>492</v>
      </c>
      <c r="N49" s="111" t="s">
        <v>493</v>
      </c>
      <c r="O49" s="111" t="s">
        <v>494</v>
      </c>
      <c r="P49" s="111" t="s">
        <v>495</v>
      </c>
      <c r="Q49" s="111" t="s">
        <v>496</v>
      </c>
      <c r="R49" s="111" t="s">
        <v>497</v>
      </c>
      <c r="S49" s="111" t="s">
        <v>498</v>
      </c>
      <c r="T49" s="111" t="s">
        <v>1010</v>
      </c>
      <c r="U49" s="111" t="s">
        <v>1011</v>
      </c>
    </row>
    <row r="50" spans="1:21">
      <c r="A50" s="251" t="s">
        <v>406</v>
      </c>
      <c r="B50" s="98">
        <v>27.5</v>
      </c>
      <c r="C50" s="100">
        <v>72.5</v>
      </c>
      <c r="D50" s="99">
        <v>27.6</v>
      </c>
      <c r="E50" s="99">
        <v>72.400000000000006</v>
      </c>
      <c r="F50" s="98">
        <v>26.4</v>
      </c>
      <c r="G50" s="100">
        <v>73.599999999999994</v>
      </c>
      <c r="H50" s="98">
        <v>26</v>
      </c>
      <c r="I50" s="100">
        <v>74</v>
      </c>
      <c r="J50" s="98">
        <v>23.3</v>
      </c>
      <c r="K50" s="100">
        <v>76.7</v>
      </c>
      <c r="L50" s="98">
        <v>24.8</v>
      </c>
      <c r="M50" s="100">
        <v>75.2</v>
      </c>
      <c r="N50" s="98">
        <v>22.2</v>
      </c>
      <c r="O50" s="100">
        <v>77.8</v>
      </c>
      <c r="P50" s="99">
        <v>23.7</v>
      </c>
      <c r="Q50" s="99">
        <v>76.3</v>
      </c>
      <c r="R50" s="98">
        <v>25</v>
      </c>
      <c r="S50" s="100">
        <v>75</v>
      </c>
      <c r="T50" s="99">
        <v>25.5</v>
      </c>
      <c r="U50" s="99">
        <v>74.5</v>
      </c>
    </row>
    <row r="51" spans="1:21">
      <c r="A51" s="251" t="s">
        <v>407</v>
      </c>
      <c r="B51" s="98">
        <v>41.6</v>
      </c>
      <c r="C51" s="100">
        <v>58.4</v>
      </c>
      <c r="D51" s="99">
        <v>40.799999999999997</v>
      </c>
      <c r="E51" s="99">
        <v>59.2</v>
      </c>
      <c r="F51" s="98">
        <v>42</v>
      </c>
      <c r="G51" s="100">
        <v>58</v>
      </c>
      <c r="H51" s="98">
        <v>40.5</v>
      </c>
      <c r="I51" s="100">
        <v>59.5</v>
      </c>
      <c r="J51" s="98">
        <v>38.299999999999997</v>
      </c>
      <c r="K51" s="100">
        <v>61.7</v>
      </c>
      <c r="L51" s="98">
        <v>39.700000000000003</v>
      </c>
      <c r="M51" s="100">
        <v>60.3</v>
      </c>
      <c r="N51" s="98">
        <v>35.5</v>
      </c>
      <c r="O51" s="100">
        <v>64.5</v>
      </c>
      <c r="P51" s="99">
        <v>37.5</v>
      </c>
      <c r="Q51" s="99">
        <v>62.5</v>
      </c>
      <c r="R51" s="98">
        <v>37.6</v>
      </c>
      <c r="S51" s="100">
        <v>62.4</v>
      </c>
      <c r="T51" s="99">
        <v>39</v>
      </c>
      <c r="U51" s="99">
        <v>61</v>
      </c>
    </row>
    <row r="52" spans="1:21">
      <c r="A52" s="251" t="s">
        <v>408</v>
      </c>
      <c r="B52" s="98">
        <v>42.8</v>
      </c>
      <c r="C52" s="100">
        <v>57.2</v>
      </c>
      <c r="D52" s="99">
        <v>45.6</v>
      </c>
      <c r="E52" s="99">
        <v>54.4</v>
      </c>
      <c r="F52" s="98">
        <v>42.2</v>
      </c>
      <c r="G52" s="100">
        <v>57.8</v>
      </c>
      <c r="H52" s="98">
        <v>43</v>
      </c>
      <c r="I52" s="100">
        <v>57</v>
      </c>
      <c r="J52" s="98">
        <v>48.4</v>
      </c>
      <c r="K52" s="100">
        <v>51.6</v>
      </c>
      <c r="L52" s="98">
        <v>42</v>
      </c>
      <c r="M52" s="100">
        <v>58</v>
      </c>
      <c r="N52" s="98">
        <v>43.8</v>
      </c>
      <c r="O52" s="100">
        <v>56.2</v>
      </c>
      <c r="P52" s="99">
        <v>42.4</v>
      </c>
      <c r="Q52" s="99">
        <v>57.6</v>
      </c>
      <c r="R52" s="98">
        <v>42.1</v>
      </c>
      <c r="S52" s="100">
        <v>57.9</v>
      </c>
      <c r="T52" s="99">
        <v>45.9</v>
      </c>
      <c r="U52" s="99">
        <v>54.1</v>
      </c>
    </row>
    <row r="53" spans="1:21">
      <c r="A53" s="251" t="s">
        <v>409</v>
      </c>
      <c r="B53" s="98">
        <v>33.4</v>
      </c>
      <c r="C53" s="100">
        <v>66.599999999999994</v>
      </c>
      <c r="D53" s="99">
        <v>31.6</v>
      </c>
      <c r="E53" s="99">
        <v>68.400000000000006</v>
      </c>
      <c r="F53" s="98">
        <v>30.7</v>
      </c>
      <c r="G53" s="100">
        <v>69.3</v>
      </c>
      <c r="H53" s="98">
        <v>27.8</v>
      </c>
      <c r="I53" s="100">
        <v>72.2</v>
      </c>
      <c r="J53" s="98">
        <v>16.5</v>
      </c>
      <c r="K53" s="100">
        <v>83.5</v>
      </c>
      <c r="L53" s="98">
        <v>20</v>
      </c>
      <c r="M53" s="100">
        <v>80</v>
      </c>
      <c r="N53" s="98">
        <v>19.5</v>
      </c>
      <c r="O53" s="100">
        <v>80.5</v>
      </c>
      <c r="P53" s="99">
        <v>17.7</v>
      </c>
      <c r="Q53" s="99">
        <v>82.3</v>
      </c>
      <c r="R53" s="98">
        <v>16.100000000000001</v>
      </c>
      <c r="S53" s="100">
        <v>83.9</v>
      </c>
      <c r="T53" s="99">
        <v>17.2</v>
      </c>
      <c r="U53" s="99">
        <v>82.8</v>
      </c>
    </row>
    <row r="54" spans="1:21">
      <c r="A54" s="251" t="s">
        <v>410</v>
      </c>
      <c r="B54" s="98">
        <v>42.9</v>
      </c>
      <c r="C54" s="100">
        <v>57.1</v>
      </c>
      <c r="D54" s="99">
        <v>43.8</v>
      </c>
      <c r="E54" s="99">
        <v>56.2</v>
      </c>
      <c r="F54" s="98">
        <v>41.6</v>
      </c>
      <c r="G54" s="100">
        <v>58.4</v>
      </c>
      <c r="H54" s="98">
        <v>42</v>
      </c>
      <c r="I54" s="100">
        <v>58</v>
      </c>
      <c r="J54" s="98">
        <v>40.799999999999997</v>
      </c>
      <c r="K54" s="100">
        <v>59.2</v>
      </c>
      <c r="L54" s="98">
        <v>33.9</v>
      </c>
      <c r="M54" s="100">
        <v>66.099999999999994</v>
      </c>
      <c r="N54" s="98">
        <v>33.9</v>
      </c>
      <c r="O54" s="100">
        <v>66.099999999999994</v>
      </c>
      <c r="P54" s="99">
        <v>37.799999999999997</v>
      </c>
      <c r="Q54" s="99">
        <v>62.2</v>
      </c>
      <c r="R54" s="98">
        <v>39.299999999999997</v>
      </c>
      <c r="S54" s="100">
        <v>60.7</v>
      </c>
      <c r="T54" s="99">
        <v>39</v>
      </c>
      <c r="U54" s="99">
        <v>61</v>
      </c>
    </row>
    <row r="55" spans="1:21">
      <c r="A55" s="251" t="s">
        <v>411</v>
      </c>
      <c r="B55" s="98">
        <v>29.2</v>
      </c>
      <c r="C55" s="100">
        <v>70.8</v>
      </c>
      <c r="D55" s="99">
        <v>29.5</v>
      </c>
      <c r="E55" s="99">
        <v>70.5</v>
      </c>
      <c r="F55" s="98">
        <v>30.6</v>
      </c>
      <c r="G55" s="100">
        <v>69.400000000000006</v>
      </c>
      <c r="H55" s="98">
        <v>30.2</v>
      </c>
      <c r="I55" s="100">
        <v>69.8</v>
      </c>
      <c r="J55" s="98">
        <v>33.1</v>
      </c>
      <c r="K55" s="100">
        <v>66.900000000000006</v>
      </c>
      <c r="L55" s="98">
        <v>31.6</v>
      </c>
      <c r="M55" s="100">
        <v>68.400000000000006</v>
      </c>
      <c r="N55" s="98">
        <v>29.1</v>
      </c>
      <c r="O55" s="100">
        <v>70.900000000000006</v>
      </c>
      <c r="P55" s="99">
        <v>28.9</v>
      </c>
      <c r="Q55" s="99">
        <v>71.099999999999994</v>
      </c>
      <c r="R55" s="98">
        <v>29</v>
      </c>
      <c r="S55" s="100">
        <v>71</v>
      </c>
      <c r="T55" s="99">
        <v>28.2</v>
      </c>
      <c r="U55" s="99">
        <v>71.8</v>
      </c>
    </row>
    <row r="56" spans="1:21">
      <c r="A56" s="251" t="s">
        <v>412</v>
      </c>
      <c r="B56" s="98">
        <v>39.1</v>
      </c>
      <c r="C56" s="100">
        <v>60.9</v>
      </c>
      <c r="D56" s="99">
        <v>38.700000000000003</v>
      </c>
      <c r="E56" s="99">
        <v>61.3</v>
      </c>
      <c r="F56" s="98">
        <v>38.6</v>
      </c>
      <c r="G56" s="100">
        <v>61.4</v>
      </c>
      <c r="H56" s="98">
        <v>35.4</v>
      </c>
      <c r="I56" s="100">
        <v>64.599999999999994</v>
      </c>
      <c r="J56" s="98">
        <v>27</v>
      </c>
      <c r="K56" s="100">
        <v>73</v>
      </c>
      <c r="L56" s="98">
        <v>31.4</v>
      </c>
      <c r="M56" s="100">
        <v>68.599999999999994</v>
      </c>
      <c r="N56" s="98">
        <v>27.1</v>
      </c>
      <c r="O56" s="100">
        <v>72.900000000000006</v>
      </c>
      <c r="P56" s="99">
        <v>25.7</v>
      </c>
      <c r="Q56" s="99">
        <v>74.3</v>
      </c>
      <c r="R56" s="98">
        <v>26.1</v>
      </c>
      <c r="S56" s="100">
        <v>73.900000000000006</v>
      </c>
      <c r="T56" s="99">
        <v>30</v>
      </c>
      <c r="U56" s="99">
        <v>70</v>
      </c>
    </row>
    <row r="57" spans="1:21">
      <c r="A57" s="251" t="s">
        <v>413</v>
      </c>
      <c r="B57" s="98">
        <v>35.6</v>
      </c>
      <c r="C57" s="100">
        <v>64.400000000000006</v>
      </c>
      <c r="D57" s="99">
        <v>35.6</v>
      </c>
      <c r="E57" s="99">
        <v>64.400000000000006</v>
      </c>
      <c r="F57" s="98">
        <v>31.9</v>
      </c>
      <c r="G57" s="100">
        <v>68.099999999999994</v>
      </c>
      <c r="H57" s="98">
        <v>33.9</v>
      </c>
      <c r="I57" s="100">
        <v>66.099999999999994</v>
      </c>
      <c r="J57" s="98">
        <v>41.4</v>
      </c>
      <c r="K57" s="100">
        <v>58.6</v>
      </c>
      <c r="L57" s="98">
        <v>30.3</v>
      </c>
      <c r="M57" s="100">
        <v>69.7</v>
      </c>
      <c r="N57" s="98">
        <v>23.3</v>
      </c>
      <c r="O57" s="100">
        <v>76.7</v>
      </c>
      <c r="P57" s="99">
        <v>21.7</v>
      </c>
      <c r="Q57" s="99">
        <v>78.3</v>
      </c>
      <c r="R57" s="98">
        <v>10.8</v>
      </c>
      <c r="S57" s="100">
        <v>89.2</v>
      </c>
      <c r="T57" s="99">
        <v>7.5</v>
      </c>
      <c r="U57" s="99">
        <v>92.5</v>
      </c>
    </row>
    <row r="58" spans="1:21">
      <c r="A58" s="251" t="s">
        <v>414</v>
      </c>
      <c r="B58" s="98">
        <v>43.7</v>
      </c>
      <c r="C58" s="100">
        <v>56.3</v>
      </c>
      <c r="D58" s="99">
        <v>42.2</v>
      </c>
      <c r="E58" s="99">
        <v>57.8</v>
      </c>
      <c r="F58" s="98">
        <v>40.6</v>
      </c>
      <c r="G58" s="100">
        <v>59.4</v>
      </c>
      <c r="H58" s="98">
        <v>37.9</v>
      </c>
      <c r="I58" s="100">
        <v>62.1</v>
      </c>
      <c r="J58" s="98">
        <v>29.3</v>
      </c>
      <c r="K58" s="100">
        <v>70.7</v>
      </c>
      <c r="L58" s="98">
        <v>36.6</v>
      </c>
      <c r="M58" s="100">
        <v>63.4</v>
      </c>
      <c r="N58" s="98">
        <v>30.7</v>
      </c>
      <c r="O58" s="100">
        <v>69.3</v>
      </c>
      <c r="P58" s="99">
        <v>30.7</v>
      </c>
      <c r="Q58" s="99">
        <v>69.3</v>
      </c>
      <c r="R58" s="98">
        <v>29</v>
      </c>
      <c r="S58" s="100">
        <v>71</v>
      </c>
      <c r="T58" s="99">
        <v>23.3</v>
      </c>
      <c r="U58" s="99">
        <v>76.7</v>
      </c>
    </row>
    <row r="59" spans="1:21">
      <c r="A59" s="251" t="s">
        <v>415</v>
      </c>
      <c r="B59" s="98">
        <v>33.5</v>
      </c>
      <c r="C59" s="100">
        <v>66.5</v>
      </c>
      <c r="D59" s="99">
        <v>33.200000000000003</v>
      </c>
      <c r="E59" s="99">
        <v>66.8</v>
      </c>
      <c r="F59" s="98">
        <v>33</v>
      </c>
      <c r="G59" s="100">
        <v>67</v>
      </c>
      <c r="H59" s="98">
        <v>30.5</v>
      </c>
      <c r="I59" s="100">
        <v>69.5</v>
      </c>
      <c r="J59" s="98">
        <v>23.9</v>
      </c>
      <c r="K59" s="100">
        <v>76.099999999999994</v>
      </c>
      <c r="L59" s="98">
        <v>27.9</v>
      </c>
      <c r="M59" s="100">
        <v>72.099999999999994</v>
      </c>
      <c r="N59" s="98">
        <v>24.5</v>
      </c>
      <c r="O59" s="100">
        <v>75.5</v>
      </c>
      <c r="P59" s="99">
        <v>25.9</v>
      </c>
      <c r="Q59" s="99">
        <v>74.099999999999994</v>
      </c>
      <c r="R59" s="98">
        <v>25.6</v>
      </c>
      <c r="S59" s="100">
        <v>74.400000000000006</v>
      </c>
      <c r="T59" s="99">
        <v>28</v>
      </c>
      <c r="U59" s="99">
        <v>72</v>
      </c>
    </row>
    <row r="60" spans="1:21">
      <c r="A60" s="251" t="s">
        <v>416</v>
      </c>
      <c r="B60" s="98">
        <v>27.4</v>
      </c>
      <c r="C60" s="100">
        <v>72.599999999999994</v>
      </c>
      <c r="D60" s="99">
        <v>27.1</v>
      </c>
      <c r="E60" s="99">
        <v>72.900000000000006</v>
      </c>
      <c r="F60" s="98">
        <v>27.7</v>
      </c>
      <c r="G60" s="100">
        <v>72.3</v>
      </c>
      <c r="H60" s="98">
        <v>28.8</v>
      </c>
      <c r="I60" s="100">
        <v>71.2</v>
      </c>
      <c r="J60" s="98">
        <v>27.9</v>
      </c>
      <c r="K60" s="100">
        <v>72.099999999999994</v>
      </c>
      <c r="L60" s="98">
        <v>24.3</v>
      </c>
      <c r="M60" s="100">
        <v>75.7</v>
      </c>
      <c r="N60" s="98">
        <v>21.5</v>
      </c>
      <c r="O60" s="100">
        <v>78.5</v>
      </c>
      <c r="P60" s="99">
        <v>22.5</v>
      </c>
      <c r="Q60" s="99">
        <v>77.5</v>
      </c>
      <c r="R60" s="98">
        <v>19.8</v>
      </c>
      <c r="S60" s="100">
        <v>80.2</v>
      </c>
      <c r="T60" s="99">
        <v>18.5</v>
      </c>
      <c r="U60" s="99">
        <v>81.5</v>
      </c>
    </row>
    <row r="61" spans="1:21">
      <c r="A61" s="253" t="s">
        <v>417</v>
      </c>
      <c r="B61" s="98">
        <v>44.8</v>
      </c>
      <c r="C61" s="100">
        <v>55.2</v>
      </c>
      <c r="D61" s="99">
        <v>44.6</v>
      </c>
      <c r="E61" s="99">
        <v>55.4</v>
      </c>
      <c r="F61" s="98">
        <v>45</v>
      </c>
      <c r="G61" s="100">
        <v>55</v>
      </c>
      <c r="H61" s="98">
        <v>44.3</v>
      </c>
      <c r="I61" s="100">
        <v>55.7</v>
      </c>
      <c r="J61" s="98">
        <v>48</v>
      </c>
      <c r="K61" s="100">
        <v>52</v>
      </c>
      <c r="L61" s="98">
        <v>42.6</v>
      </c>
      <c r="M61" s="100">
        <v>57.4</v>
      </c>
      <c r="N61" s="98">
        <v>41.4</v>
      </c>
      <c r="O61" s="100">
        <v>58.6</v>
      </c>
      <c r="P61" s="99">
        <v>39.799999999999997</v>
      </c>
      <c r="Q61" s="99">
        <v>60.2</v>
      </c>
      <c r="R61" s="98">
        <v>40.200000000000003</v>
      </c>
      <c r="S61" s="100">
        <v>59.8</v>
      </c>
      <c r="T61" s="99">
        <v>40.200000000000003</v>
      </c>
      <c r="U61" s="99">
        <v>59.8</v>
      </c>
    </row>
    <row r="62" spans="1:21">
      <c r="A62" s="251" t="s">
        <v>418</v>
      </c>
      <c r="B62" s="98">
        <v>35.299999999999997</v>
      </c>
      <c r="C62" s="100">
        <v>64.7</v>
      </c>
      <c r="D62" s="99">
        <v>34.299999999999997</v>
      </c>
      <c r="E62" s="99">
        <v>65.7</v>
      </c>
      <c r="F62" s="98">
        <v>34.1</v>
      </c>
      <c r="G62" s="100">
        <v>65.900000000000006</v>
      </c>
      <c r="H62" s="98">
        <v>34.200000000000003</v>
      </c>
      <c r="I62" s="100">
        <v>65.8</v>
      </c>
      <c r="J62" s="98">
        <v>32.299999999999997</v>
      </c>
      <c r="K62" s="100">
        <v>67.7</v>
      </c>
      <c r="L62" s="98">
        <v>32.9</v>
      </c>
      <c r="M62" s="100">
        <v>67.099999999999994</v>
      </c>
      <c r="N62" s="98">
        <v>34.299999999999997</v>
      </c>
      <c r="O62" s="100">
        <v>65.7</v>
      </c>
      <c r="P62" s="99">
        <v>35.200000000000003</v>
      </c>
      <c r="Q62" s="99">
        <v>64.8</v>
      </c>
      <c r="R62" s="98">
        <v>32</v>
      </c>
      <c r="S62" s="100">
        <v>68</v>
      </c>
      <c r="T62" s="99">
        <v>35</v>
      </c>
      <c r="U62" s="99">
        <v>65</v>
      </c>
    </row>
    <row r="63" spans="1:21">
      <c r="A63" s="251" t="s">
        <v>419</v>
      </c>
      <c r="B63" s="98">
        <v>35.9</v>
      </c>
      <c r="C63" s="100">
        <v>64.099999999999994</v>
      </c>
      <c r="D63" s="99">
        <v>35.6</v>
      </c>
      <c r="E63" s="99">
        <v>64.400000000000006</v>
      </c>
      <c r="F63" s="98">
        <v>38.9</v>
      </c>
      <c r="G63" s="100">
        <v>61.1</v>
      </c>
      <c r="H63" s="98">
        <v>34.299999999999997</v>
      </c>
      <c r="I63" s="100">
        <v>65.7</v>
      </c>
      <c r="J63" s="98">
        <v>41.9</v>
      </c>
      <c r="K63" s="100">
        <v>58.1</v>
      </c>
      <c r="L63" s="98">
        <v>32</v>
      </c>
      <c r="M63" s="100">
        <v>68</v>
      </c>
      <c r="N63" s="98">
        <v>25.7</v>
      </c>
      <c r="O63" s="100">
        <v>74.3</v>
      </c>
      <c r="P63" s="99">
        <v>26.8</v>
      </c>
      <c r="Q63" s="99">
        <v>73.2</v>
      </c>
      <c r="R63" s="98">
        <v>28.5</v>
      </c>
      <c r="S63" s="100">
        <v>71.5</v>
      </c>
      <c r="T63" s="99">
        <v>30.1</v>
      </c>
      <c r="U63" s="99">
        <v>69.900000000000006</v>
      </c>
    </row>
    <row r="64" spans="1:21">
      <c r="A64" s="251" t="s">
        <v>420</v>
      </c>
      <c r="B64" s="98">
        <v>36</v>
      </c>
      <c r="C64" s="100">
        <v>64</v>
      </c>
      <c r="D64" s="99">
        <v>34.700000000000003</v>
      </c>
      <c r="E64" s="99">
        <v>65.3</v>
      </c>
      <c r="F64" s="98">
        <v>34.799999999999997</v>
      </c>
      <c r="G64" s="100">
        <v>65.2</v>
      </c>
      <c r="H64" s="98">
        <v>32.299999999999997</v>
      </c>
      <c r="I64" s="100">
        <v>67.7</v>
      </c>
      <c r="J64" s="98">
        <v>34.4</v>
      </c>
      <c r="K64" s="100">
        <v>65.599999999999994</v>
      </c>
      <c r="L64" s="98">
        <v>32.1</v>
      </c>
      <c r="M64" s="100">
        <v>67.900000000000006</v>
      </c>
      <c r="N64" s="98">
        <v>30.3</v>
      </c>
      <c r="O64" s="100">
        <v>69.7</v>
      </c>
      <c r="P64" s="99">
        <v>28.2</v>
      </c>
      <c r="Q64" s="99">
        <v>71.8</v>
      </c>
      <c r="R64" s="98">
        <v>28.1</v>
      </c>
      <c r="S64" s="100">
        <v>71.900000000000006</v>
      </c>
      <c r="T64" s="99">
        <v>30.5</v>
      </c>
      <c r="U64" s="99">
        <v>69.5</v>
      </c>
    </row>
    <row r="65" spans="1:21">
      <c r="A65" s="251" t="s">
        <v>421</v>
      </c>
      <c r="B65" s="98">
        <v>35.5</v>
      </c>
      <c r="C65" s="100">
        <v>64.5</v>
      </c>
      <c r="D65" s="99">
        <v>32.9</v>
      </c>
      <c r="E65" s="99">
        <v>67.099999999999994</v>
      </c>
      <c r="F65" s="98">
        <v>29.3</v>
      </c>
      <c r="G65" s="100">
        <v>70.7</v>
      </c>
      <c r="H65" s="98">
        <v>28.7</v>
      </c>
      <c r="I65" s="100">
        <v>71.3</v>
      </c>
      <c r="J65" s="98">
        <v>19.8</v>
      </c>
      <c r="K65" s="100">
        <v>80.2</v>
      </c>
      <c r="L65" s="98">
        <v>20.9</v>
      </c>
      <c r="M65" s="100">
        <v>79.099999999999994</v>
      </c>
      <c r="N65" s="98">
        <v>17.3</v>
      </c>
      <c r="O65" s="100">
        <v>82.7</v>
      </c>
      <c r="P65" s="99">
        <v>18.7</v>
      </c>
      <c r="Q65" s="99">
        <v>81.3</v>
      </c>
      <c r="R65" s="98">
        <v>18.399999999999999</v>
      </c>
      <c r="S65" s="100">
        <v>81.599999999999994</v>
      </c>
      <c r="T65" s="99">
        <v>15.9</v>
      </c>
      <c r="U65" s="99">
        <v>84.1</v>
      </c>
    </row>
    <row r="66" spans="1:21">
      <c r="A66" s="251" t="s">
        <v>422</v>
      </c>
      <c r="B66" s="98">
        <v>54.2</v>
      </c>
      <c r="C66" s="100">
        <v>45.8</v>
      </c>
      <c r="D66" s="99">
        <v>54.4</v>
      </c>
      <c r="E66" s="99">
        <v>45.6</v>
      </c>
      <c r="F66" s="98">
        <v>53.4</v>
      </c>
      <c r="G66" s="100">
        <v>46.6</v>
      </c>
      <c r="H66" s="98">
        <v>50.9</v>
      </c>
      <c r="I66" s="100">
        <v>49.1</v>
      </c>
      <c r="J66" s="98">
        <v>44.8</v>
      </c>
      <c r="K66" s="100">
        <v>55.2</v>
      </c>
      <c r="L66" s="98">
        <v>44.2</v>
      </c>
      <c r="M66" s="100">
        <v>55.8</v>
      </c>
      <c r="N66" s="98">
        <v>34.799999999999997</v>
      </c>
      <c r="O66" s="100">
        <v>65.2</v>
      </c>
      <c r="P66" s="99">
        <v>36.299999999999997</v>
      </c>
      <c r="Q66" s="99">
        <v>63.7</v>
      </c>
      <c r="R66" s="98">
        <v>37.4</v>
      </c>
      <c r="S66" s="100">
        <v>62.6</v>
      </c>
      <c r="T66" s="99">
        <v>37.6</v>
      </c>
      <c r="U66" s="99">
        <v>62.4</v>
      </c>
    </row>
    <row r="67" spans="1:21">
      <c r="A67" s="251" t="s">
        <v>423</v>
      </c>
      <c r="B67" s="98">
        <v>30</v>
      </c>
      <c r="C67" s="100">
        <v>70</v>
      </c>
      <c r="D67" s="99">
        <v>28.9</v>
      </c>
      <c r="E67" s="99">
        <v>71.099999999999994</v>
      </c>
      <c r="F67" s="98">
        <v>28.1</v>
      </c>
      <c r="G67" s="100">
        <v>71.900000000000006</v>
      </c>
      <c r="H67" s="98">
        <v>26.6</v>
      </c>
      <c r="I67" s="100">
        <v>73.400000000000006</v>
      </c>
      <c r="J67" s="98">
        <v>25.8</v>
      </c>
      <c r="K67" s="100">
        <v>74.2</v>
      </c>
      <c r="L67" s="98">
        <v>19.899999999999999</v>
      </c>
      <c r="M67" s="100">
        <v>80.099999999999994</v>
      </c>
      <c r="N67" s="98">
        <v>14.1</v>
      </c>
      <c r="O67" s="100">
        <v>85.9</v>
      </c>
      <c r="P67" s="99">
        <v>12.8</v>
      </c>
      <c r="Q67" s="99">
        <v>87.2</v>
      </c>
      <c r="R67" s="98">
        <v>14.2</v>
      </c>
      <c r="S67" s="100">
        <v>85.8</v>
      </c>
      <c r="T67" s="99">
        <v>11.6</v>
      </c>
      <c r="U67" s="99">
        <v>88.4</v>
      </c>
    </row>
    <row r="68" spans="1:21">
      <c r="A68" s="251" t="s">
        <v>424</v>
      </c>
      <c r="B68" s="98">
        <v>30.1</v>
      </c>
      <c r="C68" s="100">
        <v>69.900000000000006</v>
      </c>
      <c r="D68" s="99">
        <v>26.2</v>
      </c>
      <c r="E68" s="99">
        <v>73.8</v>
      </c>
      <c r="F68" s="98">
        <v>28.1</v>
      </c>
      <c r="G68" s="100">
        <v>71.900000000000006</v>
      </c>
      <c r="H68" s="98">
        <v>26.2</v>
      </c>
      <c r="I68" s="100">
        <v>73.8</v>
      </c>
      <c r="J68" s="98">
        <v>22.5</v>
      </c>
      <c r="K68" s="100">
        <v>77.5</v>
      </c>
      <c r="L68" s="98">
        <v>19</v>
      </c>
      <c r="M68" s="100">
        <v>81</v>
      </c>
      <c r="N68" s="98">
        <v>15.7</v>
      </c>
      <c r="O68" s="100">
        <v>84.3</v>
      </c>
      <c r="P68" s="99">
        <v>10.8</v>
      </c>
      <c r="Q68" s="99">
        <v>89.2</v>
      </c>
      <c r="R68" s="98">
        <v>11.7</v>
      </c>
      <c r="S68" s="100">
        <v>88.3</v>
      </c>
      <c r="T68" s="99">
        <v>6.8</v>
      </c>
      <c r="U68" s="99">
        <v>93.2</v>
      </c>
    </row>
    <row r="69" spans="1:21">
      <c r="A69" s="251" t="s">
        <v>425</v>
      </c>
      <c r="B69" s="98">
        <v>51.8</v>
      </c>
      <c r="C69" s="100">
        <v>48.2</v>
      </c>
      <c r="D69" s="99">
        <v>49.7</v>
      </c>
      <c r="E69" s="99">
        <v>50.3</v>
      </c>
      <c r="F69" s="98">
        <v>44.2</v>
      </c>
      <c r="G69" s="100">
        <v>55.8</v>
      </c>
      <c r="H69" s="98">
        <v>41.9</v>
      </c>
      <c r="I69" s="100">
        <v>58.1</v>
      </c>
      <c r="J69" s="98">
        <v>37.299999999999997</v>
      </c>
      <c r="K69" s="100">
        <v>62.7</v>
      </c>
      <c r="L69" s="98">
        <v>32.799999999999997</v>
      </c>
      <c r="M69" s="100">
        <v>67.2</v>
      </c>
      <c r="N69" s="98">
        <v>23.6</v>
      </c>
      <c r="O69" s="100">
        <v>76.400000000000006</v>
      </c>
      <c r="P69" s="99">
        <v>16.7</v>
      </c>
      <c r="Q69" s="99">
        <v>83.3</v>
      </c>
      <c r="R69" s="98">
        <v>13.3</v>
      </c>
      <c r="S69" s="100">
        <v>86.7</v>
      </c>
      <c r="T69" s="99">
        <v>17.2</v>
      </c>
      <c r="U69" s="99">
        <v>82.8</v>
      </c>
    </row>
    <row r="70" spans="1:21">
      <c r="A70" s="251" t="s">
        <v>426</v>
      </c>
      <c r="B70" s="98">
        <v>43.9</v>
      </c>
      <c r="C70" s="100">
        <v>56.1</v>
      </c>
      <c r="D70" s="99">
        <v>38.5</v>
      </c>
      <c r="E70" s="99">
        <v>61.5</v>
      </c>
      <c r="F70" s="98">
        <v>37</v>
      </c>
      <c r="G70" s="100">
        <v>63</v>
      </c>
      <c r="H70" s="98">
        <v>29.2</v>
      </c>
      <c r="I70" s="100">
        <v>70.8</v>
      </c>
      <c r="J70" s="98">
        <v>26.7</v>
      </c>
      <c r="K70" s="100">
        <v>73.3</v>
      </c>
      <c r="L70" s="98">
        <v>17.899999999999999</v>
      </c>
      <c r="M70" s="100">
        <v>82.1</v>
      </c>
      <c r="N70" s="98">
        <v>8.5</v>
      </c>
      <c r="O70" s="100">
        <v>91.5</v>
      </c>
      <c r="P70" s="99">
        <v>6.4</v>
      </c>
      <c r="Q70" s="99">
        <v>93.6</v>
      </c>
      <c r="R70" s="98">
        <v>5.7</v>
      </c>
      <c r="S70" s="100">
        <v>94.3</v>
      </c>
      <c r="T70" s="99">
        <v>5.5</v>
      </c>
      <c r="U70" s="99">
        <v>94.5</v>
      </c>
    </row>
    <row r="71" spans="1:21">
      <c r="A71" s="251" t="s">
        <v>260</v>
      </c>
      <c r="B71" s="98">
        <v>36.6</v>
      </c>
      <c r="C71" s="100">
        <v>63.4</v>
      </c>
      <c r="D71" s="99">
        <v>36.200000000000003</v>
      </c>
      <c r="E71" s="99">
        <v>63.8</v>
      </c>
      <c r="F71" s="98">
        <v>35.6</v>
      </c>
      <c r="G71" s="100">
        <v>64.400000000000006</v>
      </c>
      <c r="H71" s="98">
        <v>34.200000000000003</v>
      </c>
      <c r="I71" s="100">
        <v>65.8</v>
      </c>
      <c r="J71" s="98">
        <v>32.700000000000003</v>
      </c>
      <c r="K71" s="100">
        <v>67.3</v>
      </c>
      <c r="L71" s="98">
        <v>31.1</v>
      </c>
      <c r="M71" s="100">
        <v>68.900000000000006</v>
      </c>
      <c r="N71" s="98">
        <v>28.3</v>
      </c>
      <c r="O71" s="100">
        <v>71.7</v>
      </c>
      <c r="P71" s="99">
        <v>28.3</v>
      </c>
      <c r="Q71" s="99">
        <v>71.7</v>
      </c>
      <c r="R71" s="98">
        <v>28.4</v>
      </c>
      <c r="S71" s="100">
        <v>71.599999999999994</v>
      </c>
      <c r="T71" s="99">
        <v>29</v>
      </c>
      <c r="U71" s="99">
        <v>71</v>
      </c>
    </row>
    <row r="72" spans="1:21">
      <c r="A72" s="22" t="s">
        <v>368</v>
      </c>
    </row>
  </sheetData>
  <pageMargins left="0.7" right="0.7" top="0.75" bottom="0.75" header="0.3" footer="0.3"/>
  <drawing r:id="rId1"/>
  <tableParts count="3">
    <tablePart r:id="rId2"/>
    <tablePart r:id="rId3"/>
    <tablePart r:id="rId4"/>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O53"/>
  <sheetViews>
    <sheetView zoomScaleNormal="100" workbookViewId="0"/>
  </sheetViews>
  <sheetFormatPr defaultColWidth="9.33203125" defaultRowHeight="13.5"/>
  <cols>
    <col min="1" max="1" width="20.83203125" style="16" customWidth="1"/>
    <col min="2" max="3" width="10" style="16" bestFit="1" customWidth="1"/>
    <col min="4" max="4" width="11.33203125" style="16" bestFit="1" customWidth="1"/>
    <col min="5" max="6" width="10" style="16" bestFit="1" customWidth="1"/>
    <col min="7" max="11" width="12.1640625" style="16" bestFit="1" customWidth="1"/>
    <col min="12" max="13" width="10.1640625" style="16" bestFit="1" customWidth="1"/>
    <col min="14" max="14" width="11.33203125" style="16" bestFit="1" customWidth="1"/>
    <col min="15" max="16" width="10.1640625" style="16" bestFit="1" customWidth="1"/>
    <col min="17" max="18" width="10" style="16" bestFit="1" customWidth="1"/>
    <col min="19" max="19" width="11.33203125" style="16" bestFit="1" customWidth="1"/>
    <col min="20" max="23" width="10" style="16" bestFit="1" customWidth="1"/>
    <col min="24" max="24" width="11.33203125" style="16" bestFit="1" customWidth="1"/>
    <col min="25" max="28" width="10" style="16" bestFit="1" customWidth="1"/>
    <col min="29" max="29" width="11.33203125" style="16" bestFit="1" customWidth="1"/>
    <col min="30" max="31" width="10" style="16" bestFit="1" customWidth="1"/>
    <col min="32" max="33" width="7.6640625" style="16" bestFit="1" customWidth="1"/>
    <col min="34" max="34" width="11.33203125" style="16" bestFit="1" customWidth="1"/>
    <col min="35" max="36" width="8" style="16" bestFit="1" customWidth="1"/>
    <col min="37" max="38" width="10.1640625" style="16" bestFit="1" customWidth="1"/>
    <col min="39" max="39" width="11.33203125" style="16" bestFit="1" customWidth="1"/>
    <col min="40" max="41" width="10.1640625" style="16" bestFit="1" customWidth="1"/>
    <col min="42" max="16384" width="9.33203125" style="16"/>
  </cols>
  <sheetData>
    <row r="1" spans="1:16">
      <c r="A1" s="37" t="s">
        <v>835</v>
      </c>
    </row>
    <row r="2" spans="1:16" ht="17.25">
      <c r="A2" s="17" t="s">
        <v>1137</v>
      </c>
    </row>
    <row r="3" spans="1:16" ht="17.25">
      <c r="A3" s="39" t="s">
        <v>1138</v>
      </c>
    </row>
    <row r="4" spans="1:16" ht="30">
      <c r="A4" s="21" t="s">
        <v>945</v>
      </c>
      <c r="B4" s="113" t="s">
        <v>511</v>
      </c>
      <c r="C4" s="113" t="s">
        <v>512</v>
      </c>
      <c r="D4" s="113" t="s">
        <v>513</v>
      </c>
      <c r="E4" s="113" t="s">
        <v>514</v>
      </c>
      <c r="F4" s="113" t="s">
        <v>515</v>
      </c>
      <c r="G4" s="113" t="s">
        <v>516</v>
      </c>
      <c r="H4" s="113" t="s">
        <v>517</v>
      </c>
      <c r="I4" s="113" t="s">
        <v>518</v>
      </c>
      <c r="J4" s="113" t="s">
        <v>519</v>
      </c>
      <c r="K4" s="113" t="s">
        <v>520</v>
      </c>
      <c r="L4" s="113" t="s">
        <v>521</v>
      </c>
      <c r="M4" s="113" t="s">
        <v>522</v>
      </c>
      <c r="N4" s="113" t="s">
        <v>523</v>
      </c>
      <c r="O4" s="113" t="s">
        <v>524</v>
      </c>
      <c r="P4" s="113" t="s">
        <v>525</v>
      </c>
    </row>
    <row r="5" spans="1:16">
      <c r="A5" s="258" t="s">
        <v>499</v>
      </c>
      <c r="B5" s="107">
        <v>1</v>
      </c>
      <c r="C5" s="107">
        <v>2</v>
      </c>
      <c r="D5" s="107">
        <v>3</v>
      </c>
      <c r="E5" s="107">
        <v>4</v>
      </c>
      <c r="F5" s="108">
        <v>6</v>
      </c>
      <c r="G5" s="107">
        <v>1</v>
      </c>
      <c r="H5" s="107">
        <v>2</v>
      </c>
      <c r="I5" s="107">
        <v>3</v>
      </c>
      <c r="J5" s="107">
        <v>5</v>
      </c>
      <c r="K5" s="108">
        <v>6</v>
      </c>
      <c r="L5" s="107">
        <v>1</v>
      </c>
      <c r="M5" s="107">
        <v>2</v>
      </c>
      <c r="N5" s="107">
        <v>3</v>
      </c>
      <c r="O5" s="107">
        <v>5</v>
      </c>
      <c r="P5" s="107">
        <v>6</v>
      </c>
    </row>
    <row r="6" spans="1:16">
      <c r="A6" s="258" t="s">
        <v>500</v>
      </c>
      <c r="B6" s="107">
        <v>1</v>
      </c>
      <c r="C6" s="107">
        <v>2</v>
      </c>
      <c r="D6" s="107">
        <v>3</v>
      </c>
      <c r="E6" s="107">
        <v>5</v>
      </c>
      <c r="F6" s="108">
        <v>6</v>
      </c>
      <c r="G6" s="107">
        <v>1</v>
      </c>
      <c r="H6" s="107">
        <v>2</v>
      </c>
      <c r="I6" s="107">
        <v>4</v>
      </c>
      <c r="J6" s="107">
        <v>5</v>
      </c>
      <c r="K6" s="108">
        <v>6</v>
      </c>
      <c r="L6" s="107">
        <v>1</v>
      </c>
      <c r="M6" s="107">
        <v>2</v>
      </c>
      <c r="N6" s="107">
        <v>4</v>
      </c>
      <c r="O6" s="107">
        <v>5</v>
      </c>
      <c r="P6" s="107">
        <v>6</v>
      </c>
    </row>
    <row r="7" spans="1:16">
      <c r="A7" s="258" t="s">
        <v>501</v>
      </c>
      <c r="B7" s="107">
        <v>1</v>
      </c>
      <c r="C7" s="107">
        <v>2</v>
      </c>
      <c r="D7" s="107">
        <v>3</v>
      </c>
      <c r="E7" s="107">
        <v>5</v>
      </c>
      <c r="F7" s="108">
        <v>7</v>
      </c>
      <c r="G7" s="107">
        <v>1</v>
      </c>
      <c r="H7" s="107">
        <v>2</v>
      </c>
      <c r="I7" s="107">
        <v>4</v>
      </c>
      <c r="J7" s="107">
        <v>5</v>
      </c>
      <c r="K7" s="108">
        <v>7</v>
      </c>
      <c r="L7" s="107">
        <v>1</v>
      </c>
      <c r="M7" s="107">
        <v>2</v>
      </c>
      <c r="N7" s="107">
        <v>4</v>
      </c>
      <c r="O7" s="107">
        <v>5</v>
      </c>
      <c r="P7" s="107">
        <v>7</v>
      </c>
    </row>
    <row r="8" spans="1:16">
      <c r="A8" s="258" t="s">
        <v>502</v>
      </c>
      <c r="B8" s="107">
        <v>1</v>
      </c>
      <c r="C8" s="107">
        <v>2</v>
      </c>
      <c r="D8" s="107">
        <v>4</v>
      </c>
      <c r="E8" s="107">
        <v>6</v>
      </c>
      <c r="F8" s="108">
        <v>8</v>
      </c>
      <c r="G8" s="107">
        <v>1</v>
      </c>
      <c r="H8" s="107">
        <v>2</v>
      </c>
      <c r="I8" s="107">
        <v>4</v>
      </c>
      <c r="J8" s="107">
        <v>6</v>
      </c>
      <c r="K8" s="108">
        <v>8</v>
      </c>
      <c r="L8" s="107">
        <v>1</v>
      </c>
      <c r="M8" s="107">
        <v>2</v>
      </c>
      <c r="N8" s="107">
        <v>4</v>
      </c>
      <c r="O8" s="107">
        <v>6</v>
      </c>
      <c r="P8" s="107">
        <v>8</v>
      </c>
    </row>
    <row r="9" spans="1:16">
      <c r="A9" s="258" t="s">
        <v>503</v>
      </c>
      <c r="B9" s="107">
        <v>1</v>
      </c>
      <c r="C9" s="107">
        <v>2</v>
      </c>
      <c r="D9" s="107">
        <v>4</v>
      </c>
      <c r="E9" s="107">
        <v>6</v>
      </c>
      <c r="F9" s="108">
        <v>8</v>
      </c>
      <c r="G9" s="107">
        <v>1</v>
      </c>
      <c r="H9" s="107">
        <v>3</v>
      </c>
      <c r="I9" s="107">
        <v>5</v>
      </c>
      <c r="J9" s="107">
        <v>6</v>
      </c>
      <c r="K9" s="108">
        <v>8</v>
      </c>
      <c r="L9" s="107">
        <v>1</v>
      </c>
      <c r="M9" s="107">
        <v>3</v>
      </c>
      <c r="N9" s="107">
        <v>4</v>
      </c>
      <c r="O9" s="107">
        <v>6</v>
      </c>
      <c r="P9" s="107">
        <v>8</v>
      </c>
    </row>
    <row r="10" spans="1:16">
      <c r="A10" s="258" t="s">
        <v>504</v>
      </c>
      <c r="B10" s="107">
        <v>1</v>
      </c>
      <c r="C10" s="107">
        <v>3</v>
      </c>
      <c r="D10" s="107">
        <v>5</v>
      </c>
      <c r="E10" s="107">
        <v>7</v>
      </c>
      <c r="F10" s="108">
        <v>9</v>
      </c>
      <c r="G10" s="107">
        <v>2</v>
      </c>
      <c r="H10" s="107">
        <v>3</v>
      </c>
      <c r="I10" s="107">
        <v>5</v>
      </c>
      <c r="J10" s="107">
        <v>7</v>
      </c>
      <c r="K10" s="108">
        <v>9</v>
      </c>
      <c r="L10" s="107">
        <v>1</v>
      </c>
      <c r="M10" s="107">
        <v>3</v>
      </c>
      <c r="N10" s="107">
        <v>5</v>
      </c>
      <c r="O10" s="107">
        <v>7</v>
      </c>
      <c r="P10" s="107">
        <v>9</v>
      </c>
    </row>
    <row r="11" spans="1:16">
      <c r="A11" s="258" t="s">
        <v>505</v>
      </c>
      <c r="B11" s="107">
        <v>1</v>
      </c>
      <c r="C11" s="107">
        <v>3</v>
      </c>
      <c r="D11" s="107">
        <v>5</v>
      </c>
      <c r="E11" s="107">
        <v>7</v>
      </c>
      <c r="F11" s="108">
        <v>9</v>
      </c>
      <c r="G11" s="107">
        <v>2</v>
      </c>
      <c r="H11" s="107">
        <v>3</v>
      </c>
      <c r="I11" s="107">
        <v>5</v>
      </c>
      <c r="J11" s="107">
        <v>7</v>
      </c>
      <c r="K11" s="108">
        <v>9</v>
      </c>
      <c r="L11" s="107">
        <v>2</v>
      </c>
      <c r="M11" s="107">
        <v>3</v>
      </c>
      <c r="N11" s="107">
        <v>5</v>
      </c>
      <c r="O11" s="107">
        <v>7</v>
      </c>
      <c r="P11" s="107">
        <v>9</v>
      </c>
    </row>
    <row r="12" spans="1:16">
      <c r="A12" s="258" t="s">
        <v>506</v>
      </c>
      <c r="B12" s="107">
        <v>2</v>
      </c>
      <c r="C12" s="107">
        <v>3</v>
      </c>
      <c r="D12" s="107">
        <v>6</v>
      </c>
      <c r="E12" s="107">
        <v>8</v>
      </c>
      <c r="F12" s="108">
        <v>9</v>
      </c>
      <c r="G12" s="107">
        <v>2</v>
      </c>
      <c r="H12" s="107">
        <v>4</v>
      </c>
      <c r="I12" s="107">
        <v>6</v>
      </c>
      <c r="J12" s="107">
        <v>8</v>
      </c>
      <c r="K12" s="108">
        <v>9</v>
      </c>
      <c r="L12" s="107">
        <v>2</v>
      </c>
      <c r="M12" s="107">
        <v>4</v>
      </c>
      <c r="N12" s="107">
        <v>6</v>
      </c>
      <c r="O12" s="107">
        <v>8</v>
      </c>
      <c r="P12" s="107">
        <v>9</v>
      </c>
    </row>
    <row r="13" spans="1:16">
      <c r="A13" s="258" t="s">
        <v>507</v>
      </c>
      <c r="B13" s="107">
        <v>2</v>
      </c>
      <c r="C13" s="107">
        <v>4</v>
      </c>
      <c r="D13" s="107">
        <v>6</v>
      </c>
      <c r="E13" s="107">
        <v>9</v>
      </c>
      <c r="F13" s="108">
        <v>10</v>
      </c>
      <c r="G13" s="107">
        <v>2</v>
      </c>
      <c r="H13" s="107">
        <v>4</v>
      </c>
      <c r="I13" s="107">
        <v>7</v>
      </c>
      <c r="J13" s="107">
        <v>9</v>
      </c>
      <c r="K13" s="108">
        <v>10</v>
      </c>
      <c r="L13" s="107">
        <v>2</v>
      </c>
      <c r="M13" s="107">
        <v>4</v>
      </c>
      <c r="N13" s="107">
        <v>7</v>
      </c>
      <c r="O13" s="107">
        <v>9</v>
      </c>
      <c r="P13" s="107">
        <v>10</v>
      </c>
    </row>
    <row r="14" spans="1:16">
      <c r="A14" s="258" t="s">
        <v>508</v>
      </c>
      <c r="B14" s="107">
        <v>2</v>
      </c>
      <c r="C14" s="107">
        <v>4</v>
      </c>
      <c r="D14" s="107">
        <v>7</v>
      </c>
      <c r="E14" s="107">
        <v>9</v>
      </c>
      <c r="F14" s="108">
        <v>10</v>
      </c>
      <c r="G14" s="107">
        <v>3</v>
      </c>
      <c r="H14" s="107">
        <v>5</v>
      </c>
      <c r="I14" s="107">
        <v>7</v>
      </c>
      <c r="J14" s="107">
        <v>9</v>
      </c>
      <c r="K14" s="108">
        <v>10</v>
      </c>
      <c r="L14" s="107">
        <v>2</v>
      </c>
      <c r="M14" s="107">
        <v>4</v>
      </c>
      <c r="N14" s="107">
        <v>7</v>
      </c>
      <c r="O14" s="107">
        <v>9</v>
      </c>
      <c r="P14" s="107">
        <v>10</v>
      </c>
    </row>
    <row r="15" spans="1:16">
      <c r="A15" s="258" t="s">
        <v>509</v>
      </c>
      <c r="B15" s="107">
        <v>2</v>
      </c>
      <c r="C15" s="107">
        <v>4</v>
      </c>
      <c r="D15" s="107">
        <v>7</v>
      </c>
      <c r="E15" s="107">
        <v>9</v>
      </c>
      <c r="F15" s="108">
        <v>10</v>
      </c>
      <c r="G15" s="107">
        <v>3</v>
      </c>
      <c r="H15" s="107">
        <v>5</v>
      </c>
      <c r="I15" s="107">
        <v>7</v>
      </c>
      <c r="J15" s="107">
        <v>9</v>
      </c>
      <c r="K15" s="108">
        <v>10</v>
      </c>
      <c r="L15" s="107">
        <v>2</v>
      </c>
      <c r="M15" s="107">
        <v>5</v>
      </c>
      <c r="N15" s="107">
        <v>7</v>
      </c>
      <c r="O15" s="107">
        <v>9</v>
      </c>
      <c r="P15" s="107">
        <v>10</v>
      </c>
    </row>
    <row r="16" spans="1:16">
      <c r="A16" s="258" t="s">
        <v>510</v>
      </c>
      <c r="B16" s="107">
        <v>2</v>
      </c>
      <c r="C16" s="107">
        <v>4</v>
      </c>
      <c r="D16" s="107">
        <v>7</v>
      </c>
      <c r="E16" s="107">
        <v>9</v>
      </c>
      <c r="F16" s="108">
        <v>10</v>
      </c>
      <c r="G16" s="107">
        <v>2</v>
      </c>
      <c r="H16" s="107">
        <v>4</v>
      </c>
      <c r="I16" s="107">
        <v>7</v>
      </c>
      <c r="J16" s="107">
        <v>9</v>
      </c>
      <c r="K16" s="108">
        <v>10</v>
      </c>
      <c r="L16" s="107">
        <v>2</v>
      </c>
      <c r="M16" s="107">
        <v>4</v>
      </c>
      <c r="N16" s="107">
        <v>7</v>
      </c>
      <c r="O16" s="107">
        <v>9</v>
      </c>
      <c r="P16" s="107">
        <v>10</v>
      </c>
    </row>
    <row r="17" spans="1:41">
      <c r="A17" s="258" t="s">
        <v>367</v>
      </c>
      <c r="B17" s="107">
        <v>2</v>
      </c>
      <c r="C17" s="107">
        <v>4</v>
      </c>
      <c r="D17" s="107">
        <v>6</v>
      </c>
      <c r="E17" s="107">
        <v>8</v>
      </c>
      <c r="F17" s="108">
        <v>10</v>
      </c>
      <c r="G17" s="107">
        <v>2</v>
      </c>
      <c r="H17" s="107">
        <v>3</v>
      </c>
      <c r="I17" s="107">
        <v>6</v>
      </c>
      <c r="J17" s="107">
        <v>8</v>
      </c>
      <c r="K17" s="108">
        <v>9</v>
      </c>
      <c r="L17" s="107">
        <v>2</v>
      </c>
      <c r="M17" s="107">
        <v>3</v>
      </c>
      <c r="N17" s="107">
        <v>6</v>
      </c>
      <c r="O17" s="107">
        <v>8</v>
      </c>
      <c r="P17" s="107">
        <v>9</v>
      </c>
    </row>
    <row r="18" spans="1:41">
      <c r="A18" s="258" t="s">
        <v>274</v>
      </c>
      <c r="B18" s="107">
        <v>1</v>
      </c>
      <c r="C18" s="107">
        <v>2</v>
      </c>
      <c r="D18" s="107">
        <v>5</v>
      </c>
      <c r="E18" s="107">
        <v>7</v>
      </c>
      <c r="F18" s="108">
        <v>9</v>
      </c>
      <c r="G18" s="107">
        <v>1</v>
      </c>
      <c r="H18" s="107">
        <v>3</v>
      </c>
      <c r="I18" s="107">
        <v>5</v>
      </c>
      <c r="J18" s="107">
        <v>7</v>
      </c>
      <c r="K18" s="108">
        <v>9</v>
      </c>
      <c r="L18" s="107">
        <v>1</v>
      </c>
      <c r="M18" s="107">
        <v>3</v>
      </c>
      <c r="N18" s="107">
        <v>5</v>
      </c>
      <c r="O18" s="107">
        <v>7</v>
      </c>
      <c r="P18" s="107">
        <v>9</v>
      </c>
    </row>
    <row r="19" spans="1:41">
      <c r="A19" s="22" t="s">
        <v>368</v>
      </c>
      <c r="B19"/>
      <c r="C19"/>
      <c r="D19"/>
      <c r="E19"/>
      <c r="F19"/>
      <c r="G19"/>
      <c r="H19"/>
      <c r="I19"/>
      <c r="J19"/>
      <c r="K19"/>
      <c r="L19"/>
      <c r="M19"/>
      <c r="N19"/>
      <c r="O19"/>
      <c r="P19"/>
    </row>
    <row r="20" spans="1:41" ht="17.25">
      <c r="A20" s="17" t="s">
        <v>1139</v>
      </c>
    </row>
    <row r="21" spans="1:41" ht="17.25">
      <c r="A21" s="39" t="s">
        <v>1140</v>
      </c>
    </row>
    <row r="22" spans="1:41" ht="30">
      <c r="A22" s="16" t="s">
        <v>254</v>
      </c>
      <c r="B22" s="182" t="s">
        <v>870</v>
      </c>
      <c r="C22" s="182" t="s">
        <v>871</v>
      </c>
      <c r="D22" s="182" t="s">
        <v>872</v>
      </c>
      <c r="E22" s="182" t="s">
        <v>873</v>
      </c>
      <c r="F22" s="183" t="s">
        <v>874</v>
      </c>
      <c r="G22" s="182" t="s">
        <v>875</v>
      </c>
      <c r="H22" s="182" t="s">
        <v>876</v>
      </c>
      <c r="I22" s="182" t="s">
        <v>877</v>
      </c>
      <c r="J22" s="182" t="s">
        <v>878</v>
      </c>
      <c r="K22" s="183" t="s">
        <v>879</v>
      </c>
      <c r="L22" s="182" t="s">
        <v>880</v>
      </c>
      <c r="M22" s="182" t="s">
        <v>881</v>
      </c>
      <c r="N22" s="182" t="s">
        <v>882</v>
      </c>
      <c r="O22" s="182" t="s">
        <v>883</v>
      </c>
      <c r="P22" s="183" t="s">
        <v>884</v>
      </c>
      <c r="Q22" s="182" t="s">
        <v>885</v>
      </c>
      <c r="R22" s="182" t="s">
        <v>886</v>
      </c>
      <c r="S22" s="182" t="s">
        <v>887</v>
      </c>
      <c r="T22" s="182" t="s">
        <v>888</v>
      </c>
      <c r="U22" s="183" t="s">
        <v>889</v>
      </c>
      <c r="V22" s="182" t="s">
        <v>890</v>
      </c>
      <c r="W22" s="182" t="s">
        <v>891</v>
      </c>
      <c r="X22" s="182" t="s">
        <v>892</v>
      </c>
      <c r="Y22" s="182" t="s">
        <v>893</v>
      </c>
      <c r="Z22" s="183" t="s">
        <v>894</v>
      </c>
      <c r="AA22" s="182" t="s">
        <v>895</v>
      </c>
      <c r="AB22" s="182" t="s">
        <v>896</v>
      </c>
      <c r="AC22" s="182" t="s">
        <v>897</v>
      </c>
      <c r="AD22" s="182" t="s">
        <v>898</v>
      </c>
      <c r="AE22" s="183" t="s">
        <v>899</v>
      </c>
      <c r="AF22" s="182" t="s">
        <v>900</v>
      </c>
      <c r="AG22" s="182" t="s">
        <v>901</v>
      </c>
      <c r="AH22" s="182" t="s">
        <v>902</v>
      </c>
      <c r="AI22" s="182" t="s">
        <v>903</v>
      </c>
      <c r="AJ22" s="183" t="s">
        <v>904</v>
      </c>
      <c r="AK22" s="182" t="s">
        <v>521</v>
      </c>
      <c r="AL22" s="182" t="s">
        <v>522</v>
      </c>
      <c r="AM22" s="182" t="s">
        <v>523</v>
      </c>
      <c r="AN22" s="182" t="s">
        <v>526</v>
      </c>
      <c r="AO22" s="182" t="s">
        <v>527</v>
      </c>
    </row>
    <row r="23" spans="1:41">
      <c r="A23" s="251" t="s">
        <v>406</v>
      </c>
      <c r="B23" s="92">
        <v>1</v>
      </c>
      <c r="C23" s="93">
        <v>1</v>
      </c>
      <c r="D23" s="93">
        <v>3</v>
      </c>
      <c r="E23" s="93">
        <v>4</v>
      </c>
      <c r="F23" s="95">
        <v>6</v>
      </c>
      <c r="G23" s="92">
        <v>1</v>
      </c>
      <c r="H23" s="93">
        <v>2</v>
      </c>
      <c r="I23" s="93">
        <v>3</v>
      </c>
      <c r="J23" s="93">
        <v>5</v>
      </c>
      <c r="K23" s="95">
        <v>7</v>
      </c>
      <c r="L23" s="92">
        <v>1</v>
      </c>
      <c r="M23" s="93">
        <v>2</v>
      </c>
      <c r="N23" s="93">
        <v>4</v>
      </c>
      <c r="O23" s="93">
        <v>6</v>
      </c>
      <c r="P23" s="95">
        <v>8</v>
      </c>
      <c r="Q23" s="92">
        <v>1</v>
      </c>
      <c r="R23" s="93">
        <v>3</v>
      </c>
      <c r="S23" s="93">
        <v>5</v>
      </c>
      <c r="T23" s="93">
        <v>8</v>
      </c>
      <c r="U23" s="95">
        <v>9</v>
      </c>
      <c r="V23" s="92">
        <v>2</v>
      </c>
      <c r="W23" s="93">
        <v>4</v>
      </c>
      <c r="X23" s="93">
        <v>6</v>
      </c>
      <c r="Y23" s="93">
        <v>9</v>
      </c>
      <c r="Z23" s="95">
        <v>10</v>
      </c>
      <c r="AA23" s="92">
        <v>2</v>
      </c>
      <c r="AB23" s="93">
        <v>4</v>
      </c>
      <c r="AC23" s="93">
        <v>7</v>
      </c>
      <c r="AD23" s="93">
        <v>9</v>
      </c>
      <c r="AE23" s="95">
        <v>10</v>
      </c>
      <c r="AF23" s="92">
        <v>1</v>
      </c>
      <c r="AG23" s="93">
        <v>3</v>
      </c>
      <c r="AH23" s="93">
        <v>6</v>
      </c>
      <c r="AI23" s="93">
        <v>8</v>
      </c>
      <c r="AJ23" s="95">
        <v>10</v>
      </c>
      <c r="AK23" s="92">
        <v>1</v>
      </c>
      <c r="AL23" s="93">
        <v>2</v>
      </c>
      <c r="AM23" s="93">
        <v>4</v>
      </c>
      <c r="AN23" s="93">
        <v>6</v>
      </c>
      <c r="AO23" s="93">
        <v>9</v>
      </c>
    </row>
    <row r="24" spans="1:41">
      <c r="A24" s="251" t="s">
        <v>407</v>
      </c>
      <c r="B24" s="92">
        <v>1</v>
      </c>
      <c r="C24" s="93">
        <v>1</v>
      </c>
      <c r="D24" s="93">
        <v>2</v>
      </c>
      <c r="E24" s="93">
        <v>4</v>
      </c>
      <c r="F24" s="95">
        <v>5</v>
      </c>
      <c r="G24" s="92">
        <v>1</v>
      </c>
      <c r="H24" s="93">
        <v>2</v>
      </c>
      <c r="I24" s="93">
        <v>4</v>
      </c>
      <c r="J24" s="93">
        <v>5</v>
      </c>
      <c r="K24" s="95">
        <v>6</v>
      </c>
      <c r="L24" s="92">
        <v>1</v>
      </c>
      <c r="M24" s="93">
        <v>3</v>
      </c>
      <c r="N24" s="93">
        <v>4</v>
      </c>
      <c r="O24" s="93">
        <v>6</v>
      </c>
      <c r="P24" s="95">
        <v>8</v>
      </c>
      <c r="Q24" s="92">
        <v>1</v>
      </c>
      <c r="R24" s="93">
        <v>3</v>
      </c>
      <c r="S24" s="93">
        <v>5</v>
      </c>
      <c r="T24" s="93">
        <v>7</v>
      </c>
      <c r="U24" s="95">
        <v>9</v>
      </c>
      <c r="V24" s="92">
        <v>2</v>
      </c>
      <c r="W24" s="93">
        <v>4</v>
      </c>
      <c r="X24" s="93">
        <v>6</v>
      </c>
      <c r="Y24" s="93">
        <v>8</v>
      </c>
      <c r="Z24" s="95">
        <v>10</v>
      </c>
      <c r="AA24" s="92">
        <v>2</v>
      </c>
      <c r="AB24" s="93">
        <v>4</v>
      </c>
      <c r="AC24" s="93">
        <v>6</v>
      </c>
      <c r="AD24" s="93">
        <v>8</v>
      </c>
      <c r="AE24" s="95">
        <v>10</v>
      </c>
      <c r="AF24" s="92">
        <v>2</v>
      </c>
      <c r="AG24" s="93">
        <v>3</v>
      </c>
      <c r="AH24" s="93">
        <v>5</v>
      </c>
      <c r="AI24" s="93">
        <v>8</v>
      </c>
      <c r="AJ24" s="95">
        <v>9</v>
      </c>
      <c r="AK24" s="92">
        <v>1</v>
      </c>
      <c r="AL24" s="93">
        <v>2</v>
      </c>
      <c r="AM24" s="93">
        <v>4</v>
      </c>
      <c r="AN24" s="93">
        <v>6</v>
      </c>
      <c r="AO24" s="93">
        <v>8</v>
      </c>
    </row>
    <row r="25" spans="1:41">
      <c r="A25" s="251" t="s">
        <v>408</v>
      </c>
      <c r="B25" s="92">
        <v>1</v>
      </c>
      <c r="C25" s="93">
        <v>1</v>
      </c>
      <c r="D25" s="93">
        <v>3</v>
      </c>
      <c r="E25" s="93">
        <v>5</v>
      </c>
      <c r="F25" s="95">
        <v>6</v>
      </c>
      <c r="G25" s="92">
        <v>1</v>
      </c>
      <c r="H25" s="93">
        <v>2</v>
      </c>
      <c r="I25" s="93">
        <v>4</v>
      </c>
      <c r="J25" s="93">
        <v>6</v>
      </c>
      <c r="K25" s="95">
        <v>7</v>
      </c>
      <c r="L25" s="92">
        <v>1</v>
      </c>
      <c r="M25" s="93">
        <v>3</v>
      </c>
      <c r="N25" s="93">
        <v>5</v>
      </c>
      <c r="O25" s="93">
        <v>7</v>
      </c>
      <c r="P25" s="95">
        <v>8</v>
      </c>
      <c r="Q25" s="92">
        <v>1</v>
      </c>
      <c r="R25" s="93">
        <v>3</v>
      </c>
      <c r="S25" s="93">
        <v>6</v>
      </c>
      <c r="T25" s="93">
        <v>7</v>
      </c>
      <c r="U25" s="95">
        <v>9</v>
      </c>
      <c r="V25" s="92">
        <v>2</v>
      </c>
      <c r="W25" s="93">
        <v>4</v>
      </c>
      <c r="X25" s="93">
        <v>7</v>
      </c>
      <c r="Y25" s="93">
        <v>8</v>
      </c>
      <c r="Z25" s="95">
        <v>10</v>
      </c>
      <c r="AA25" s="92">
        <v>2</v>
      </c>
      <c r="AB25" s="93">
        <v>5</v>
      </c>
      <c r="AC25" s="93">
        <v>7</v>
      </c>
      <c r="AD25" s="93">
        <v>9</v>
      </c>
      <c r="AE25" s="95">
        <v>10</v>
      </c>
      <c r="AF25" s="92">
        <v>2</v>
      </c>
      <c r="AG25" s="93">
        <v>4</v>
      </c>
      <c r="AH25" s="93">
        <v>6</v>
      </c>
      <c r="AI25" s="93">
        <v>8</v>
      </c>
      <c r="AJ25" s="95">
        <v>9</v>
      </c>
      <c r="AK25" s="92">
        <v>1</v>
      </c>
      <c r="AL25" s="93">
        <v>3</v>
      </c>
      <c r="AM25" s="93">
        <v>5</v>
      </c>
      <c r="AN25" s="93">
        <v>7</v>
      </c>
      <c r="AO25" s="93">
        <v>9</v>
      </c>
    </row>
    <row r="26" spans="1:41">
      <c r="A26" s="251" t="s">
        <v>409</v>
      </c>
      <c r="B26" s="92">
        <v>1</v>
      </c>
      <c r="C26" s="93">
        <v>1</v>
      </c>
      <c r="D26" s="93">
        <v>2</v>
      </c>
      <c r="E26" s="93">
        <v>4</v>
      </c>
      <c r="F26" s="95">
        <v>5</v>
      </c>
      <c r="G26" s="92">
        <v>1</v>
      </c>
      <c r="H26" s="93">
        <v>2</v>
      </c>
      <c r="I26" s="93">
        <v>3</v>
      </c>
      <c r="J26" s="93">
        <v>5</v>
      </c>
      <c r="K26" s="95">
        <v>7</v>
      </c>
      <c r="L26" s="92">
        <v>1</v>
      </c>
      <c r="M26" s="93">
        <v>2</v>
      </c>
      <c r="N26" s="93">
        <v>4</v>
      </c>
      <c r="O26" s="93">
        <v>6</v>
      </c>
      <c r="P26" s="95">
        <v>8</v>
      </c>
      <c r="Q26" s="92">
        <v>1</v>
      </c>
      <c r="R26" s="93">
        <v>2</v>
      </c>
      <c r="S26" s="93">
        <v>5</v>
      </c>
      <c r="T26" s="93">
        <v>7</v>
      </c>
      <c r="U26" s="95">
        <v>9</v>
      </c>
      <c r="V26" s="92">
        <v>2</v>
      </c>
      <c r="W26" s="93">
        <v>3</v>
      </c>
      <c r="X26" s="93">
        <v>6</v>
      </c>
      <c r="Y26" s="93">
        <v>8</v>
      </c>
      <c r="Z26" s="95">
        <v>9</v>
      </c>
      <c r="AA26" s="92">
        <v>2</v>
      </c>
      <c r="AB26" s="93">
        <v>3</v>
      </c>
      <c r="AC26" s="93">
        <v>6</v>
      </c>
      <c r="AD26" s="93">
        <v>8</v>
      </c>
      <c r="AE26" s="95">
        <v>9</v>
      </c>
      <c r="AF26" s="92">
        <v>1</v>
      </c>
      <c r="AG26" s="93">
        <v>3</v>
      </c>
      <c r="AH26" s="93">
        <v>5</v>
      </c>
      <c r="AI26" s="93">
        <v>7</v>
      </c>
      <c r="AJ26" s="95">
        <v>9</v>
      </c>
      <c r="AK26" s="92">
        <v>1</v>
      </c>
      <c r="AL26" s="93">
        <v>2</v>
      </c>
      <c r="AM26" s="93">
        <v>4</v>
      </c>
      <c r="AN26" s="93">
        <v>7</v>
      </c>
      <c r="AO26" s="93">
        <v>9</v>
      </c>
    </row>
    <row r="27" spans="1:41">
      <c r="A27" s="251" t="s">
        <v>410</v>
      </c>
      <c r="B27" s="92">
        <v>1</v>
      </c>
      <c r="C27" s="93">
        <v>2</v>
      </c>
      <c r="D27" s="93">
        <v>3</v>
      </c>
      <c r="E27" s="93">
        <v>4</v>
      </c>
      <c r="F27" s="95">
        <v>6</v>
      </c>
      <c r="G27" s="92">
        <v>1</v>
      </c>
      <c r="H27" s="93">
        <v>2</v>
      </c>
      <c r="I27" s="93">
        <v>4</v>
      </c>
      <c r="J27" s="93">
        <v>5</v>
      </c>
      <c r="K27" s="95">
        <v>7</v>
      </c>
      <c r="L27" s="92">
        <v>2</v>
      </c>
      <c r="M27" s="93">
        <v>3</v>
      </c>
      <c r="N27" s="93">
        <v>4</v>
      </c>
      <c r="O27" s="93">
        <v>6</v>
      </c>
      <c r="P27" s="95">
        <v>8</v>
      </c>
      <c r="Q27" s="92">
        <v>2</v>
      </c>
      <c r="R27" s="93">
        <v>3</v>
      </c>
      <c r="S27" s="93">
        <v>5</v>
      </c>
      <c r="T27" s="93">
        <v>7</v>
      </c>
      <c r="U27" s="95">
        <v>9</v>
      </c>
      <c r="V27" s="92">
        <v>3</v>
      </c>
      <c r="W27" s="93">
        <v>5</v>
      </c>
      <c r="X27" s="93">
        <v>7</v>
      </c>
      <c r="Y27" s="93">
        <v>9</v>
      </c>
      <c r="Z27" s="95">
        <v>10</v>
      </c>
      <c r="AA27" s="92">
        <v>3</v>
      </c>
      <c r="AB27" s="93">
        <v>5</v>
      </c>
      <c r="AC27" s="93">
        <v>7</v>
      </c>
      <c r="AD27" s="93">
        <v>9</v>
      </c>
      <c r="AE27" s="95">
        <v>10</v>
      </c>
      <c r="AF27" s="92">
        <v>2</v>
      </c>
      <c r="AG27" s="93">
        <v>4</v>
      </c>
      <c r="AH27" s="93">
        <v>6</v>
      </c>
      <c r="AI27" s="93">
        <v>8</v>
      </c>
      <c r="AJ27" s="95">
        <v>9</v>
      </c>
      <c r="AK27" s="92">
        <v>1</v>
      </c>
      <c r="AL27" s="93">
        <v>3</v>
      </c>
      <c r="AM27" s="93">
        <v>5</v>
      </c>
      <c r="AN27" s="93">
        <v>7</v>
      </c>
      <c r="AO27" s="93">
        <v>9</v>
      </c>
    </row>
    <row r="28" spans="1:41">
      <c r="A28" s="251" t="s">
        <v>411</v>
      </c>
      <c r="B28" s="92">
        <v>1</v>
      </c>
      <c r="C28" s="93">
        <v>1</v>
      </c>
      <c r="D28" s="93">
        <v>3</v>
      </c>
      <c r="E28" s="93">
        <v>5</v>
      </c>
      <c r="F28" s="95">
        <v>6</v>
      </c>
      <c r="G28" s="92">
        <v>1</v>
      </c>
      <c r="H28" s="93">
        <v>2</v>
      </c>
      <c r="I28" s="93">
        <v>4</v>
      </c>
      <c r="J28" s="93">
        <v>6</v>
      </c>
      <c r="K28" s="95">
        <v>8</v>
      </c>
      <c r="L28" s="92">
        <v>1</v>
      </c>
      <c r="M28" s="93">
        <v>3</v>
      </c>
      <c r="N28" s="93">
        <v>5</v>
      </c>
      <c r="O28" s="93">
        <v>7</v>
      </c>
      <c r="P28" s="95">
        <v>8</v>
      </c>
      <c r="Q28" s="92">
        <v>1</v>
      </c>
      <c r="R28" s="93">
        <v>3</v>
      </c>
      <c r="S28" s="93">
        <v>6</v>
      </c>
      <c r="T28" s="93">
        <v>8</v>
      </c>
      <c r="U28" s="95">
        <v>9</v>
      </c>
      <c r="V28" s="92">
        <v>2</v>
      </c>
      <c r="W28" s="93">
        <v>4</v>
      </c>
      <c r="X28" s="93">
        <v>7</v>
      </c>
      <c r="Y28" s="93">
        <v>9</v>
      </c>
      <c r="Z28" s="95">
        <v>10</v>
      </c>
      <c r="AA28" s="92">
        <v>2</v>
      </c>
      <c r="AB28" s="93">
        <v>5</v>
      </c>
      <c r="AC28" s="93">
        <v>7</v>
      </c>
      <c r="AD28" s="93">
        <v>9</v>
      </c>
      <c r="AE28" s="95">
        <v>10</v>
      </c>
      <c r="AF28" s="92">
        <v>2</v>
      </c>
      <c r="AG28" s="93">
        <v>3</v>
      </c>
      <c r="AH28" s="93">
        <v>6</v>
      </c>
      <c r="AI28" s="93">
        <v>8</v>
      </c>
      <c r="AJ28" s="95">
        <v>9</v>
      </c>
      <c r="AK28" s="92">
        <v>1</v>
      </c>
      <c r="AL28" s="93">
        <v>2</v>
      </c>
      <c r="AM28" s="93">
        <v>5</v>
      </c>
      <c r="AN28" s="93">
        <v>7</v>
      </c>
      <c r="AO28" s="93">
        <v>9</v>
      </c>
    </row>
    <row r="29" spans="1:41">
      <c r="A29" s="251" t="s">
        <v>412</v>
      </c>
      <c r="B29" s="92">
        <v>1</v>
      </c>
      <c r="C29" s="93">
        <v>1</v>
      </c>
      <c r="D29" s="93">
        <v>3</v>
      </c>
      <c r="E29" s="93">
        <v>4</v>
      </c>
      <c r="F29" s="95">
        <v>5</v>
      </c>
      <c r="G29" s="92">
        <v>1</v>
      </c>
      <c r="H29" s="93">
        <v>2</v>
      </c>
      <c r="I29" s="93">
        <v>4</v>
      </c>
      <c r="J29" s="93">
        <v>5</v>
      </c>
      <c r="K29" s="95">
        <v>7</v>
      </c>
      <c r="L29" s="92">
        <v>1</v>
      </c>
      <c r="M29" s="93">
        <v>2</v>
      </c>
      <c r="N29" s="93">
        <v>4</v>
      </c>
      <c r="O29" s="93">
        <v>6</v>
      </c>
      <c r="P29" s="95">
        <v>8</v>
      </c>
      <c r="Q29" s="92">
        <v>1</v>
      </c>
      <c r="R29" s="93">
        <v>3</v>
      </c>
      <c r="S29" s="93">
        <v>5</v>
      </c>
      <c r="T29" s="93">
        <v>7</v>
      </c>
      <c r="U29" s="95">
        <v>9</v>
      </c>
      <c r="V29" s="92">
        <v>2</v>
      </c>
      <c r="W29" s="93">
        <v>4</v>
      </c>
      <c r="X29" s="93">
        <v>6</v>
      </c>
      <c r="Y29" s="93">
        <v>8</v>
      </c>
      <c r="Z29" s="95">
        <v>9</v>
      </c>
      <c r="AA29" s="92">
        <v>2</v>
      </c>
      <c r="AB29" s="93">
        <v>4</v>
      </c>
      <c r="AC29" s="93">
        <v>6</v>
      </c>
      <c r="AD29" s="93">
        <v>8</v>
      </c>
      <c r="AE29" s="95">
        <v>9</v>
      </c>
      <c r="AF29" s="92">
        <v>1</v>
      </c>
      <c r="AG29" s="93">
        <v>3</v>
      </c>
      <c r="AH29" s="93">
        <v>5</v>
      </c>
      <c r="AI29" s="93">
        <v>7</v>
      </c>
      <c r="AJ29" s="95">
        <v>9</v>
      </c>
      <c r="AK29" s="92">
        <v>1</v>
      </c>
      <c r="AL29" s="93">
        <v>2</v>
      </c>
      <c r="AM29" s="93">
        <v>4</v>
      </c>
      <c r="AN29" s="93">
        <v>6</v>
      </c>
      <c r="AO29" s="93">
        <v>8</v>
      </c>
    </row>
    <row r="30" spans="1:41">
      <c r="A30" s="251" t="s">
        <v>413</v>
      </c>
      <c r="B30" s="92">
        <v>1</v>
      </c>
      <c r="C30" s="93">
        <v>1</v>
      </c>
      <c r="D30" s="93">
        <v>2</v>
      </c>
      <c r="E30" s="93">
        <v>3</v>
      </c>
      <c r="F30" s="95">
        <v>4</v>
      </c>
      <c r="G30" s="92">
        <v>1</v>
      </c>
      <c r="H30" s="93">
        <v>2</v>
      </c>
      <c r="I30" s="93">
        <v>3</v>
      </c>
      <c r="J30" s="93">
        <v>4</v>
      </c>
      <c r="K30" s="95">
        <v>6</v>
      </c>
      <c r="L30" s="92">
        <v>1</v>
      </c>
      <c r="M30" s="93">
        <v>2</v>
      </c>
      <c r="N30" s="93">
        <v>3</v>
      </c>
      <c r="O30" s="93">
        <v>5</v>
      </c>
      <c r="P30" s="95">
        <v>7</v>
      </c>
      <c r="Q30" s="92">
        <v>1</v>
      </c>
      <c r="R30" s="93">
        <v>2</v>
      </c>
      <c r="S30" s="93">
        <v>4</v>
      </c>
      <c r="T30" s="93">
        <v>6</v>
      </c>
      <c r="U30" s="95">
        <v>8</v>
      </c>
      <c r="V30" s="92">
        <v>2</v>
      </c>
      <c r="W30" s="93">
        <v>3</v>
      </c>
      <c r="X30" s="93">
        <v>5</v>
      </c>
      <c r="Y30" s="93">
        <v>7</v>
      </c>
      <c r="Z30" s="95">
        <v>8</v>
      </c>
      <c r="AA30" s="92">
        <v>2</v>
      </c>
      <c r="AB30" s="93">
        <v>3</v>
      </c>
      <c r="AC30" s="93">
        <v>5</v>
      </c>
      <c r="AD30" s="93">
        <v>7</v>
      </c>
      <c r="AE30" s="95">
        <v>8</v>
      </c>
      <c r="AF30" s="92">
        <v>2</v>
      </c>
      <c r="AG30" s="93">
        <v>3</v>
      </c>
      <c r="AH30" s="93">
        <v>5</v>
      </c>
      <c r="AI30" s="93">
        <v>7</v>
      </c>
      <c r="AJ30" s="95">
        <v>8</v>
      </c>
      <c r="AK30" s="92">
        <v>1</v>
      </c>
      <c r="AL30" s="93">
        <v>2</v>
      </c>
      <c r="AM30" s="93">
        <v>3</v>
      </c>
      <c r="AN30" s="93">
        <v>6</v>
      </c>
      <c r="AO30" s="93">
        <v>8</v>
      </c>
    </row>
    <row r="31" spans="1:41">
      <c r="A31" s="251" t="s">
        <v>414</v>
      </c>
      <c r="B31" s="92">
        <v>1</v>
      </c>
      <c r="C31" s="93">
        <v>1</v>
      </c>
      <c r="D31" s="93">
        <v>3</v>
      </c>
      <c r="E31" s="93">
        <v>5</v>
      </c>
      <c r="F31" s="95">
        <v>6</v>
      </c>
      <c r="G31" s="92">
        <v>1</v>
      </c>
      <c r="H31" s="93">
        <v>2</v>
      </c>
      <c r="I31" s="93">
        <v>4</v>
      </c>
      <c r="J31" s="93">
        <v>6</v>
      </c>
      <c r="K31" s="95">
        <v>7</v>
      </c>
      <c r="L31" s="92">
        <v>1</v>
      </c>
      <c r="M31" s="93">
        <v>3</v>
      </c>
      <c r="N31" s="93">
        <v>5</v>
      </c>
      <c r="O31" s="93">
        <v>6</v>
      </c>
      <c r="P31" s="95">
        <v>8</v>
      </c>
      <c r="Q31" s="92">
        <v>2</v>
      </c>
      <c r="R31" s="93">
        <v>3</v>
      </c>
      <c r="S31" s="93">
        <v>6</v>
      </c>
      <c r="T31" s="93">
        <v>7</v>
      </c>
      <c r="U31" s="95">
        <v>9</v>
      </c>
      <c r="V31" s="92">
        <v>2</v>
      </c>
      <c r="W31" s="93">
        <v>5</v>
      </c>
      <c r="X31" s="93">
        <v>7</v>
      </c>
      <c r="Y31" s="93">
        <v>8</v>
      </c>
      <c r="Z31" s="95">
        <v>9</v>
      </c>
      <c r="AA31" s="92">
        <v>3</v>
      </c>
      <c r="AB31" s="93">
        <v>5</v>
      </c>
      <c r="AC31" s="93">
        <v>7</v>
      </c>
      <c r="AD31" s="93">
        <v>8</v>
      </c>
      <c r="AE31" s="95">
        <v>9</v>
      </c>
      <c r="AF31" s="92">
        <v>2</v>
      </c>
      <c r="AG31" s="93">
        <v>4</v>
      </c>
      <c r="AH31" s="93">
        <v>6</v>
      </c>
      <c r="AI31" s="93">
        <v>8</v>
      </c>
      <c r="AJ31" s="95">
        <v>9</v>
      </c>
      <c r="AK31" s="92">
        <v>1</v>
      </c>
      <c r="AL31" s="93">
        <v>3</v>
      </c>
      <c r="AM31" s="93">
        <v>5</v>
      </c>
      <c r="AN31" s="93">
        <v>7</v>
      </c>
      <c r="AO31" s="93">
        <v>9</v>
      </c>
    </row>
    <row r="32" spans="1:41">
      <c r="A32" s="251" t="s">
        <v>415</v>
      </c>
      <c r="B32" s="92">
        <v>1</v>
      </c>
      <c r="C32" s="93">
        <v>2</v>
      </c>
      <c r="D32" s="93">
        <v>3</v>
      </c>
      <c r="E32" s="93">
        <v>5</v>
      </c>
      <c r="F32" s="95">
        <v>6</v>
      </c>
      <c r="G32" s="92">
        <v>1</v>
      </c>
      <c r="H32" s="93">
        <v>2</v>
      </c>
      <c r="I32" s="93">
        <v>4</v>
      </c>
      <c r="J32" s="93">
        <v>6</v>
      </c>
      <c r="K32" s="95">
        <v>8</v>
      </c>
      <c r="L32" s="92">
        <v>1</v>
      </c>
      <c r="M32" s="93">
        <v>3</v>
      </c>
      <c r="N32" s="93">
        <v>5</v>
      </c>
      <c r="O32" s="93">
        <v>7</v>
      </c>
      <c r="P32" s="95">
        <v>9</v>
      </c>
      <c r="Q32" s="92">
        <v>2</v>
      </c>
      <c r="R32" s="93">
        <v>3</v>
      </c>
      <c r="S32" s="93">
        <v>6</v>
      </c>
      <c r="T32" s="93">
        <v>8</v>
      </c>
      <c r="U32" s="95">
        <v>10</v>
      </c>
      <c r="V32" s="92">
        <v>2</v>
      </c>
      <c r="W32" s="93">
        <v>5</v>
      </c>
      <c r="X32" s="93">
        <v>7</v>
      </c>
      <c r="Y32" s="93">
        <v>9</v>
      </c>
      <c r="Z32" s="95">
        <v>10</v>
      </c>
      <c r="AA32" s="92">
        <v>2</v>
      </c>
      <c r="AB32" s="93">
        <v>5</v>
      </c>
      <c r="AC32" s="93">
        <v>7</v>
      </c>
      <c r="AD32" s="93">
        <v>9</v>
      </c>
      <c r="AE32" s="95">
        <v>10</v>
      </c>
      <c r="AF32" s="92">
        <v>2</v>
      </c>
      <c r="AG32" s="93">
        <v>4</v>
      </c>
      <c r="AH32" s="93">
        <v>6</v>
      </c>
      <c r="AI32" s="93">
        <v>9</v>
      </c>
      <c r="AJ32" s="95">
        <v>10</v>
      </c>
      <c r="AK32" s="92">
        <v>1</v>
      </c>
      <c r="AL32" s="93">
        <v>3</v>
      </c>
      <c r="AM32" s="93">
        <v>5</v>
      </c>
      <c r="AN32" s="93">
        <v>8</v>
      </c>
      <c r="AO32" s="93">
        <v>9</v>
      </c>
    </row>
    <row r="33" spans="1:41">
      <c r="A33" s="251" t="s">
        <v>416</v>
      </c>
      <c r="B33" s="92">
        <v>1</v>
      </c>
      <c r="C33" s="93">
        <v>1</v>
      </c>
      <c r="D33" s="93">
        <v>3</v>
      </c>
      <c r="E33" s="93">
        <v>4</v>
      </c>
      <c r="F33" s="95">
        <v>6</v>
      </c>
      <c r="G33" s="92">
        <v>1</v>
      </c>
      <c r="H33" s="93">
        <v>2</v>
      </c>
      <c r="I33" s="93">
        <v>4</v>
      </c>
      <c r="J33" s="93">
        <v>6</v>
      </c>
      <c r="K33" s="95">
        <v>8</v>
      </c>
      <c r="L33" s="92">
        <v>1</v>
      </c>
      <c r="M33" s="93">
        <v>3</v>
      </c>
      <c r="N33" s="93">
        <v>5</v>
      </c>
      <c r="O33" s="93">
        <v>7</v>
      </c>
      <c r="P33" s="95">
        <v>9</v>
      </c>
      <c r="Q33" s="92">
        <v>2</v>
      </c>
      <c r="R33" s="93">
        <v>3</v>
      </c>
      <c r="S33" s="93">
        <v>6</v>
      </c>
      <c r="T33" s="93">
        <v>8</v>
      </c>
      <c r="U33" s="95">
        <v>9</v>
      </c>
      <c r="V33" s="92">
        <v>2</v>
      </c>
      <c r="W33" s="93">
        <v>5</v>
      </c>
      <c r="X33" s="93">
        <v>7</v>
      </c>
      <c r="Y33" s="93">
        <v>9</v>
      </c>
      <c r="Z33" s="95">
        <v>10</v>
      </c>
      <c r="AA33" s="92">
        <v>3</v>
      </c>
      <c r="AB33" s="93">
        <v>5</v>
      </c>
      <c r="AC33" s="93">
        <v>7</v>
      </c>
      <c r="AD33" s="93">
        <v>9</v>
      </c>
      <c r="AE33" s="95">
        <v>10</v>
      </c>
      <c r="AF33" s="92">
        <v>2</v>
      </c>
      <c r="AG33" s="93">
        <v>4</v>
      </c>
      <c r="AH33" s="93">
        <v>6</v>
      </c>
      <c r="AI33" s="93">
        <v>8</v>
      </c>
      <c r="AJ33" s="95">
        <v>10</v>
      </c>
      <c r="AK33" s="92">
        <v>1</v>
      </c>
      <c r="AL33" s="93">
        <v>3</v>
      </c>
      <c r="AM33" s="93">
        <v>5</v>
      </c>
      <c r="AN33" s="93">
        <v>7</v>
      </c>
      <c r="AO33" s="93">
        <v>9</v>
      </c>
    </row>
    <row r="34" spans="1:41" ht="27">
      <c r="A34" s="251" t="s">
        <v>844</v>
      </c>
      <c r="B34" s="92">
        <v>1</v>
      </c>
      <c r="C34" s="93">
        <v>2</v>
      </c>
      <c r="D34" s="93">
        <v>4</v>
      </c>
      <c r="E34" s="93">
        <v>5</v>
      </c>
      <c r="F34" s="95">
        <v>6</v>
      </c>
      <c r="G34" s="92">
        <v>1</v>
      </c>
      <c r="H34" s="93">
        <v>2</v>
      </c>
      <c r="I34" s="93">
        <v>4</v>
      </c>
      <c r="J34" s="93">
        <v>6</v>
      </c>
      <c r="K34" s="95">
        <v>7</v>
      </c>
      <c r="L34" s="92">
        <v>1</v>
      </c>
      <c r="M34" s="93">
        <v>3</v>
      </c>
      <c r="N34" s="93">
        <v>5</v>
      </c>
      <c r="O34" s="93">
        <v>7</v>
      </c>
      <c r="P34" s="95">
        <v>9</v>
      </c>
      <c r="Q34" s="92">
        <v>2</v>
      </c>
      <c r="R34" s="93">
        <v>4</v>
      </c>
      <c r="S34" s="93">
        <v>6</v>
      </c>
      <c r="T34" s="93">
        <v>8</v>
      </c>
      <c r="U34" s="95">
        <v>9</v>
      </c>
      <c r="V34" s="92">
        <v>2</v>
      </c>
      <c r="W34" s="93">
        <v>5</v>
      </c>
      <c r="X34" s="93">
        <v>7</v>
      </c>
      <c r="Y34" s="93">
        <v>9</v>
      </c>
      <c r="Z34" s="95">
        <v>10</v>
      </c>
      <c r="AA34" s="92">
        <v>3</v>
      </c>
      <c r="AB34" s="93">
        <v>5</v>
      </c>
      <c r="AC34" s="93">
        <v>7</v>
      </c>
      <c r="AD34" s="93">
        <v>9</v>
      </c>
      <c r="AE34" s="95">
        <v>10</v>
      </c>
      <c r="AF34" s="92">
        <v>2</v>
      </c>
      <c r="AG34" s="93">
        <v>4</v>
      </c>
      <c r="AH34" s="93">
        <v>6</v>
      </c>
      <c r="AI34" s="93">
        <v>8</v>
      </c>
      <c r="AJ34" s="95">
        <v>10</v>
      </c>
      <c r="AK34" s="92">
        <v>1</v>
      </c>
      <c r="AL34" s="93">
        <v>3</v>
      </c>
      <c r="AM34" s="93">
        <v>5</v>
      </c>
      <c r="AN34" s="93">
        <v>7</v>
      </c>
      <c r="AO34" s="93">
        <v>9</v>
      </c>
    </row>
    <row r="35" spans="1:41">
      <c r="A35" s="251" t="s">
        <v>418</v>
      </c>
      <c r="B35" s="92">
        <v>1</v>
      </c>
      <c r="C35" s="93">
        <v>1</v>
      </c>
      <c r="D35" s="93">
        <v>2</v>
      </c>
      <c r="E35" s="93">
        <v>3</v>
      </c>
      <c r="F35" s="95">
        <v>5</v>
      </c>
      <c r="G35" s="92">
        <v>1</v>
      </c>
      <c r="H35" s="93">
        <v>2</v>
      </c>
      <c r="I35" s="93">
        <v>3</v>
      </c>
      <c r="J35" s="93">
        <v>4</v>
      </c>
      <c r="K35" s="95">
        <v>6</v>
      </c>
      <c r="L35" s="92">
        <v>1</v>
      </c>
      <c r="M35" s="93">
        <v>2</v>
      </c>
      <c r="N35" s="93">
        <v>3</v>
      </c>
      <c r="O35" s="93">
        <v>5</v>
      </c>
      <c r="P35" s="95">
        <v>7</v>
      </c>
      <c r="Q35" s="92">
        <v>2</v>
      </c>
      <c r="R35" s="93">
        <v>3</v>
      </c>
      <c r="S35" s="93">
        <v>4</v>
      </c>
      <c r="T35" s="93">
        <v>7</v>
      </c>
      <c r="U35" s="95">
        <v>8</v>
      </c>
      <c r="V35" s="92">
        <v>2</v>
      </c>
      <c r="W35" s="93">
        <v>3</v>
      </c>
      <c r="X35" s="93">
        <v>6</v>
      </c>
      <c r="Y35" s="93">
        <v>8</v>
      </c>
      <c r="Z35" s="95">
        <v>9</v>
      </c>
      <c r="AA35" s="92">
        <v>2</v>
      </c>
      <c r="AB35" s="93">
        <v>4</v>
      </c>
      <c r="AC35" s="93">
        <v>6</v>
      </c>
      <c r="AD35" s="93">
        <v>8</v>
      </c>
      <c r="AE35" s="95">
        <v>9</v>
      </c>
      <c r="AF35" s="92">
        <v>2</v>
      </c>
      <c r="AG35" s="93">
        <v>3</v>
      </c>
      <c r="AH35" s="93">
        <v>5</v>
      </c>
      <c r="AI35" s="93">
        <v>7</v>
      </c>
      <c r="AJ35" s="95">
        <v>9</v>
      </c>
      <c r="AK35" s="92">
        <v>1</v>
      </c>
      <c r="AL35" s="93">
        <v>2</v>
      </c>
      <c r="AM35" s="93">
        <v>4</v>
      </c>
      <c r="AN35" s="93">
        <v>6</v>
      </c>
      <c r="AO35" s="93">
        <v>8</v>
      </c>
    </row>
    <row r="36" spans="1:41">
      <c r="A36" s="251" t="s">
        <v>419</v>
      </c>
      <c r="B36" s="92">
        <v>1</v>
      </c>
      <c r="C36" s="93">
        <v>1</v>
      </c>
      <c r="D36" s="93">
        <v>2</v>
      </c>
      <c r="E36" s="93">
        <v>4</v>
      </c>
      <c r="F36" s="95">
        <v>5</v>
      </c>
      <c r="G36" s="92">
        <v>1</v>
      </c>
      <c r="H36" s="93">
        <v>2</v>
      </c>
      <c r="I36" s="93">
        <v>3</v>
      </c>
      <c r="J36" s="93">
        <v>5</v>
      </c>
      <c r="K36" s="95">
        <v>7</v>
      </c>
      <c r="L36" s="92">
        <v>1</v>
      </c>
      <c r="M36" s="93">
        <v>3</v>
      </c>
      <c r="N36" s="93">
        <v>4</v>
      </c>
      <c r="O36" s="93">
        <v>6</v>
      </c>
      <c r="P36" s="95">
        <v>8</v>
      </c>
      <c r="Q36" s="92">
        <v>2</v>
      </c>
      <c r="R36" s="93">
        <v>3</v>
      </c>
      <c r="S36" s="93">
        <v>5</v>
      </c>
      <c r="T36" s="93">
        <v>7</v>
      </c>
      <c r="U36" s="95">
        <v>9</v>
      </c>
      <c r="V36" s="92">
        <v>2</v>
      </c>
      <c r="W36" s="93">
        <v>4</v>
      </c>
      <c r="X36" s="93">
        <v>6</v>
      </c>
      <c r="Y36" s="93">
        <v>9</v>
      </c>
      <c r="Z36" s="95">
        <v>10</v>
      </c>
      <c r="AA36" s="92">
        <v>2</v>
      </c>
      <c r="AB36" s="93">
        <v>4</v>
      </c>
      <c r="AC36" s="93">
        <v>7</v>
      </c>
      <c r="AD36" s="93">
        <v>9</v>
      </c>
      <c r="AE36" s="95">
        <v>10</v>
      </c>
      <c r="AF36" s="92">
        <v>2</v>
      </c>
      <c r="AG36" s="93">
        <v>3</v>
      </c>
      <c r="AH36" s="93">
        <v>5</v>
      </c>
      <c r="AI36" s="93">
        <v>8</v>
      </c>
      <c r="AJ36" s="95">
        <v>9</v>
      </c>
      <c r="AK36" s="92">
        <v>1</v>
      </c>
      <c r="AL36" s="93">
        <v>2</v>
      </c>
      <c r="AM36" s="93">
        <v>4</v>
      </c>
      <c r="AN36" s="93">
        <v>6</v>
      </c>
      <c r="AO36" s="93">
        <v>9</v>
      </c>
    </row>
    <row r="37" spans="1:41">
      <c r="A37" s="251" t="s">
        <v>420</v>
      </c>
      <c r="B37" s="92">
        <v>1</v>
      </c>
      <c r="C37" s="93">
        <v>1</v>
      </c>
      <c r="D37" s="93">
        <v>3</v>
      </c>
      <c r="E37" s="93">
        <v>4</v>
      </c>
      <c r="F37" s="95">
        <v>6</v>
      </c>
      <c r="G37" s="92">
        <v>1</v>
      </c>
      <c r="H37" s="93">
        <v>2</v>
      </c>
      <c r="I37" s="93">
        <v>4</v>
      </c>
      <c r="J37" s="93">
        <v>5</v>
      </c>
      <c r="K37" s="95">
        <v>7</v>
      </c>
      <c r="L37" s="92">
        <v>1</v>
      </c>
      <c r="M37" s="93">
        <v>3</v>
      </c>
      <c r="N37" s="93">
        <v>4</v>
      </c>
      <c r="O37" s="93">
        <v>6</v>
      </c>
      <c r="P37" s="95">
        <v>8</v>
      </c>
      <c r="Q37" s="92">
        <v>2</v>
      </c>
      <c r="R37" s="93">
        <v>3</v>
      </c>
      <c r="S37" s="93">
        <v>5</v>
      </c>
      <c r="T37" s="93">
        <v>7</v>
      </c>
      <c r="U37" s="95">
        <v>9</v>
      </c>
      <c r="V37" s="92">
        <v>2</v>
      </c>
      <c r="W37" s="93">
        <v>4</v>
      </c>
      <c r="X37" s="93">
        <v>6</v>
      </c>
      <c r="Y37" s="93">
        <v>8</v>
      </c>
      <c r="Z37" s="95">
        <v>10</v>
      </c>
      <c r="AA37" s="92">
        <v>2</v>
      </c>
      <c r="AB37" s="93">
        <v>5</v>
      </c>
      <c r="AC37" s="93">
        <v>7</v>
      </c>
      <c r="AD37" s="93">
        <v>9</v>
      </c>
      <c r="AE37" s="95">
        <v>10</v>
      </c>
      <c r="AF37" s="92">
        <v>2</v>
      </c>
      <c r="AG37" s="93">
        <v>4</v>
      </c>
      <c r="AH37" s="93">
        <v>6</v>
      </c>
      <c r="AI37" s="93">
        <v>8</v>
      </c>
      <c r="AJ37" s="95">
        <v>9</v>
      </c>
      <c r="AK37" s="92">
        <v>1</v>
      </c>
      <c r="AL37" s="93">
        <v>2</v>
      </c>
      <c r="AM37" s="93">
        <v>4</v>
      </c>
      <c r="AN37" s="93">
        <v>7</v>
      </c>
      <c r="AO37" s="93">
        <v>9</v>
      </c>
    </row>
    <row r="38" spans="1:41">
      <c r="A38" s="251" t="s">
        <v>421</v>
      </c>
      <c r="B38" s="92">
        <v>1</v>
      </c>
      <c r="C38" s="93">
        <v>1</v>
      </c>
      <c r="D38" s="93">
        <v>2</v>
      </c>
      <c r="E38" s="93">
        <v>4</v>
      </c>
      <c r="F38" s="95">
        <v>5</v>
      </c>
      <c r="G38" s="92">
        <v>1</v>
      </c>
      <c r="H38" s="93">
        <v>2</v>
      </c>
      <c r="I38" s="93">
        <v>3</v>
      </c>
      <c r="J38" s="93">
        <v>5</v>
      </c>
      <c r="K38" s="95">
        <v>7</v>
      </c>
      <c r="L38" s="92">
        <v>1</v>
      </c>
      <c r="M38" s="93">
        <v>2</v>
      </c>
      <c r="N38" s="93">
        <v>4</v>
      </c>
      <c r="O38" s="93">
        <v>6</v>
      </c>
      <c r="P38" s="95">
        <v>8</v>
      </c>
      <c r="Q38" s="92">
        <v>1</v>
      </c>
      <c r="R38" s="93">
        <v>3</v>
      </c>
      <c r="S38" s="93">
        <v>5</v>
      </c>
      <c r="T38" s="93">
        <v>7</v>
      </c>
      <c r="U38" s="95">
        <v>8</v>
      </c>
      <c r="V38" s="92">
        <v>2</v>
      </c>
      <c r="W38" s="93">
        <v>3</v>
      </c>
      <c r="X38" s="93">
        <v>6</v>
      </c>
      <c r="Y38" s="93">
        <v>8</v>
      </c>
      <c r="Z38" s="95">
        <v>9</v>
      </c>
      <c r="AA38" s="92">
        <v>2</v>
      </c>
      <c r="AB38" s="93">
        <v>4</v>
      </c>
      <c r="AC38" s="93">
        <v>6</v>
      </c>
      <c r="AD38" s="93">
        <v>8</v>
      </c>
      <c r="AE38" s="95">
        <v>9</v>
      </c>
      <c r="AF38" s="92">
        <v>1</v>
      </c>
      <c r="AG38" s="93">
        <v>3</v>
      </c>
      <c r="AH38" s="93">
        <v>5</v>
      </c>
      <c r="AI38" s="93">
        <v>7</v>
      </c>
      <c r="AJ38" s="95">
        <v>8</v>
      </c>
      <c r="AK38" s="92">
        <v>1</v>
      </c>
      <c r="AL38" s="93">
        <v>2</v>
      </c>
      <c r="AM38" s="93">
        <v>4</v>
      </c>
      <c r="AN38" s="93">
        <v>6</v>
      </c>
      <c r="AO38" s="93">
        <v>8</v>
      </c>
    </row>
    <row r="39" spans="1:41">
      <c r="A39" s="251" t="s">
        <v>422</v>
      </c>
      <c r="B39" s="92">
        <v>1</v>
      </c>
      <c r="C39" s="93">
        <v>1</v>
      </c>
      <c r="D39" s="93">
        <v>2</v>
      </c>
      <c r="E39" s="93">
        <v>3</v>
      </c>
      <c r="F39" s="95">
        <v>5</v>
      </c>
      <c r="G39" s="92">
        <v>1</v>
      </c>
      <c r="H39" s="93">
        <v>2</v>
      </c>
      <c r="I39" s="93">
        <v>3</v>
      </c>
      <c r="J39" s="93">
        <v>4</v>
      </c>
      <c r="K39" s="95">
        <v>6</v>
      </c>
      <c r="L39" s="92">
        <v>1</v>
      </c>
      <c r="M39" s="93">
        <v>2</v>
      </c>
      <c r="N39" s="93">
        <v>3</v>
      </c>
      <c r="O39" s="93">
        <v>5</v>
      </c>
      <c r="P39" s="95">
        <v>7</v>
      </c>
      <c r="Q39" s="92">
        <v>1</v>
      </c>
      <c r="R39" s="93">
        <v>3</v>
      </c>
      <c r="S39" s="93">
        <v>4</v>
      </c>
      <c r="T39" s="93">
        <v>6</v>
      </c>
      <c r="U39" s="95">
        <v>8</v>
      </c>
      <c r="V39" s="92">
        <v>2</v>
      </c>
      <c r="W39" s="93">
        <v>3</v>
      </c>
      <c r="X39" s="93">
        <v>5</v>
      </c>
      <c r="Y39" s="93">
        <v>7</v>
      </c>
      <c r="Z39" s="95">
        <v>9</v>
      </c>
      <c r="AA39" s="92">
        <v>2</v>
      </c>
      <c r="AB39" s="93">
        <v>4</v>
      </c>
      <c r="AC39" s="93">
        <v>6</v>
      </c>
      <c r="AD39" s="93">
        <v>8</v>
      </c>
      <c r="AE39" s="95">
        <v>9</v>
      </c>
      <c r="AF39" s="92">
        <v>2</v>
      </c>
      <c r="AG39" s="93">
        <v>3</v>
      </c>
      <c r="AH39" s="93">
        <v>5</v>
      </c>
      <c r="AI39" s="93">
        <v>7</v>
      </c>
      <c r="AJ39" s="95">
        <v>8</v>
      </c>
      <c r="AK39" s="92">
        <v>1</v>
      </c>
      <c r="AL39" s="93">
        <v>2</v>
      </c>
      <c r="AM39" s="93">
        <v>4</v>
      </c>
      <c r="AN39" s="93">
        <v>6</v>
      </c>
      <c r="AO39" s="93">
        <v>8</v>
      </c>
    </row>
    <row r="40" spans="1:41">
      <c r="A40" s="251" t="s">
        <v>423</v>
      </c>
      <c r="B40" s="92">
        <v>1</v>
      </c>
      <c r="C40" s="93">
        <v>1</v>
      </c>
      <c r="D40" s="93">
        <v>3</v>
      </c>
      <c r="E40" s="93">
        <v>4</v>
      </c>
      <c r="F40" s="95">
        <v>5</v>
      </c>
      <c r="G40" s="92">
        <v>1</v>
      </c>
      <c r="H40" s="93">
        <v>2</v>
      </c>
      <c r="I40" s="93">
        <v>4</v>
      </c>
      <c r="J40" s="93">
        <v>6</v>
      </c>
      <c r="K40" s="95">
        <v>8</v>
      </c>
      <c r="L40" s="92">
        <v>1</v>
      </c>
      <c r="M40" s="93">
        <v>3</v>
      </c>
      <c r="N40" s="93">
        <v>4</v>
      </c>
      <c r="O40" s="93">
        <v>7</v>
      </c>
      <c r="P40" s="95">
        <v>9</v>
      </c>
      <c r="Q40" s="92">
        <v>1</v>
      </c>
      <c r="R40" s="93">
        <v>3</v>
      </c>
      <c r="S40" s="93">
        <v>5</v>
      </c>
      <c r="T40" s="93">
        <v>7</v>
      </c>
      <c r="U40" s="95">
        <v>9</v>
      </c>
      <c r="V40" s="92">
        <v>2</v>
      </c>
      <c r="W40" s="93">
        <v>4</v>
      </c>
      <c r="X40" s="93">
        <v>6</v>
      </c>
      <c r="Y40" s="93">
        <v>8</v>
      </c>
      <c r="Z40" s="95">
        <v>9</v>
      </c>
      <c r="AA40" s="92">
        <v>2</v>
      </c>
      <c r="AB40" s="93">
        <v>3</v>
      </c>
      <c r="AC40" s="93">
        <v>6</v>
      </c>
      <c r="AD40" s="93">
        <v>8</v>
      </c>
      <c r="AE40" s="95">
        <v>9</v>
      </c>
      <c r="AF40" s="92">
        <v>1</v>
      </c>
      <c r="AG40" s="93">
        <v>2</v>
      </c>
      <c r="AH40" s="93">
        <v>5</v>
      </c>
      <c r="AI40" s="93">
        <v>8</v>
      </c>
      <c r="AJ40" s="95">
        <v>9</v>
      </c>
      <c r="AK40" s="92">
        <v>1</v>
      </c>
      <c r="AL40" s="93">
        <v>2</v>
      </c>
      <c r="AM40" s="93">
        <v>4</v>
      </c>
      <c r="AN40" s="93">
        <v>7</v>
      </c>
      <c r="AO40" s="93">
        <v>9</v>
      </c>
    </row>
    <row r="41" spans="1:41">
      <c r="A41" s="251" t="s">
        <v>424</v>
      </c>
      <c r="B41" s="92">
        <v>1</v>
      </c>
      <c r="C41" s="93">
        <v>1</v>
      </c>
      <c r="D41" s="93">
        <v>2</v>
      </c>
      <c r="E41" s="93">
        <v>4</v>
      </c>
      <c r="F41" s="95">
        <v>6</v>
      </c>
      <c r="G41" s="92">
        <v>1</v>
      </c>
      <c r="H41" s="93">
        <v>2</v>
      </c>
      <c r="I41" s="93">
        <v>3</v>
      </c>
      <c r="J41" s="93">
        <v>5</v>
      </c>
      <c r="K41" s="95">
        <v>8</v>
      </c>
      <c r="L41" s="92">
        <v>1</v>
      </c>
      <c r="M41" s="93">
        <v>2</v>
      </c>
      <c r="N41" s="93">
        <v>4</v>
      </c>
      <c r="O41" s="93">
        <v>7</v>
      </c>
      <c r="P41" s="95">
        <v>9</v>
      </c>
      <c r="Q41" s="92">
        <v>1</v>
      </c>
      <c r="R41" s="93">
        <v>3</v>
      </c>
      <c r="S41" s="93">
        <v>5</v>
      </c>
      <c r="T41" s="93">
        <v>7</v>
      </c>
      <c r="U41" s="95">
        <v>9</v>
      </c>
      <c r="V41" s="92">
        <v>2</v>
      </c>
      <c r="W41" s="93">
        <v>3</v>
      </c>
      <c r="X41" s="93">
        <v>6</v>
      </c>
      <c r="Y41" s="93">
        <v>8</v>
      </c>
      <c r="Z41" s="95">
        <v>9</v>
      </c>
      <c r="AA41" s="92">
        <v>2</v>
      </c>
      <c r="AB41" s="93">
        <v>3</v>
      </c>
      <c r="AC41" s="93">
        <v>6</v>
      </c>
      <c r="AD41" s="93">
        <v>8</v>
      </c>
      <c r="AE41" s="95">
        <v>9</v>
      </c>
      <c r="AF41" s="92">
        <v>1</v>
      </c>
      <c r="AG41" s="93">
        <v>2</v>
      </c>
      <c r="AH41" s="93">
        <v>4</v>
      </c>
      <c r="AI41" s="93">
        <v>7</v>
      </c>
      <c r="AJ41" s="95">
        <v>9</v>
      </c>
      <c r="AK41" s="92">
        <v>1</v>
      </c>
      <c r="AL41" s="93">
        <v>2</v>
      </c>
      <c r="AM41" s="93">
        <v>4</v>
      </c>
      <c r="AN41" s="93">
        <v>7</v>
      </c>
      <c r="AO41" s="93">
        <v>9</v>
      </c>
    </row>
    <row r="42" spans="1:41">
      <c r="A42" s="251" t="s">
        <v>425</v>
      </c>
      <c r="B42" s="92">
        <v>1</v>
      </c>
      <c r="C42" s="93">
        <v>1</v>
      </c>
      <c r="D42" s="93">
        <v>2</v>
      </c>
      <c r="E42" s="93">
        <v>3</v>
      </c>
      <c r="F42" s="95">
        <v>5</v>
      </c>
      <c r="G42" s="92">
        <v>1</v>
      </c>
      <c r="H42" s="93">
        <v>2</v>
      </c>
      <c r="I42" s="93">
        <v>3</v>
      </c>
      <c r="J42" s="93">
        <v>4</v>
      </c>
      <c r="K42" s="95">
        <v>6</v>
      </c>
      <c r="L42" s="92">
        <v>1</v>
      </c>
      <c r="M42" s="93">
        <v>2</v>
      </c>
      <c r="N42" s="93">
        <v>3</v>
      </c>
      <c r="O42" s="93">
        <v>5</v>
      </c>
      <c r="P42" s="95">
        <v>7</v>
      </c>
      <c r="Q42" s="92">
        <v>1</v>
      </c>
      <c r="R42" s="93">
        <v>3</v>
      </c>
      <c r="S42" s="93">
        <v>4</v>
      </c>
      <c r="T42" s="93">
        <v>6</v>
      </c>
      <c r="U42" s="95">
        <v>8</v>
      </c>
      <c r="V42" s="92">
        <v>2</v>
      </c>
      <c r="W42" s="93">
        <v>3</v>
      </c>
      <c r="X42" s="93">
        <v>5</v>
      </c>
      <c r="Y42" s="93">
        <v>8</v>
      </c>
      <c r="Z42" s="95">
        <v>9</v>
      </c>
      <c r="AA42" s="92">
        <v>2</v>
      </c>
      <c r="AB42" s="93">
        <v>3</v>
      </c>
      <c r="AC42" s="93">
        <v>5</v>
      </c>
      <c r="AD42" s="93">
        <v>8</v>
      </c>
      <c r="AE42" s="95">
        <v>9</v>
      </c>
      <c r="AF42" s="92">
        <v>1</v>
      </c>
      <c r="AG42" s="93">
        <v>2</v>
      </c>
      <c r="AH42" s="93">
        <v>4</v>
      </c>
      <c r="AI42" s="93">
        <v>7</v>
      </c>
      <c r="AJ42" s="95">
        <v>8</v>
      </c>
      <c r="AK42" s="92">
        <v>1</v>
      </c>
      <c r="AL42" s="93">
        <v>2</v>
      </c>
      <c r="AM42" s="93">
        <v>3</v>
      </c>
      <c r="AN42" s="93">
        <v>6</v>
      </c>
      <c r="AO42" s="93">
        <v>8</v>
      </c>
    </row>
    <row r="43" spans="1:41">
      <c r="A43" s="251" t="s">
        <v>426</v>
      </c>
      <c r="B43" s="92">
        <v>1</v>
      </c>
      <c r="C43" s="93">
        <v>1</v>
      </c>
      <c r="D43" s="93">
        <v>2</v>
      </c>
      <c r="E43" s="93">
        <v>3</v>
      </c>
      <c r="F43" s="95">
        <v>5</v>
      </c>
      <c r="G43" s="92">
        <v>1</v>
      </c>
      <c r="H43" s="93">
        <v>2</v>
      </c>
      <c r="I43" s="93">
        <v>3</v>
      </c>
      <c r="J43" s="93">
        <v>4</v>
      </c>
      <c r="K43" s="95">
        <v>6</v>
      </c>
      <c r="L43" s="92">
        <v>1</v>
      </c>
      <c r="M43" s="93">
        <v>2</v>
      </c>
      <c r="N43" s="93">
        <v>3</v>
      </c>
      <c r="O43" s="93">
        <v>5</v>
      </c>
      <c r="P43" s="95">
        <v>7</v>
      </c>
      <c r="Q43" s="92">
        <v>1</v>
      </c>
      <c r="R43" s="93">
        <v>2</v>
      </c>
      <c r="S43" s="93">
        <v>4</v>
      </c>
      <c r="T43" s="93">
        <v>6</v>
      </c>
      <c r="U43" s="95">
        <v>7</v>
      </c>
      <c r="V43" s="92">
        <v>1</v>
      </c>
      <c r="W43" s="93">
        <v>2</v>
      </c>
      <c r="X43" s="93">
        <v>4</v>
      </c>
      <c r="Y43" s="93">
        <v>6</v>
      </c>
      <c r="Z43" s="95">
        <v>8</v>
      </c>
      <c r="AA43" s="92">
        <v>1</v>
      </c>
      <c r="AB43" s="93">
        <v>2</v>
      </c>
      <c r="AC43" s="93">
        <v>4</v>
      </c>
      <c r="AD43" s="93">
        <v>6</v>
      </c>
      <c r="AE43" s="95">
        <v>8</v>
      </c>
      <c r="AF43" s="92">
        <v>1</v>
      </c>
      <c r="AG43" s="93">
        <v>2</v>
      </c>
      <c r="AH43" s="93">
        <v>3</v>
      </c>
      <c r="AI43" s="93">
        <v>6</v>
      </c>
      <c r="AJ43" s="95">
        <v>8</v>
      </c>
      <c r="AK43" s="92">
        <v>1</v>
      </c>
      <c r="AL43" s="93">
        <v>2</v>
      </c>
      <c r="AM43" s="93">
        <v>3</v>
      </c>
      <c r="AN43" s="93">
        <v>5</v>
      </c>
      <c r="AO43" s="93">
        <v>7</v>
      </c>
    </row>
    <row r="44" spans="1:41">
      <c r="A44" s="251" t="s">
        <v>260</v>
      </c>
      <c r="B44" s="92">
        <v>1</v>
      </c>
      <c r="C44" s="93">
        <v>1</v>
      </c>
      <c r="D44" s="93">
        <v>3</v>
      </c>
      <c r="E44" s="93">
        <v>4</v>
      </c>
      <c r="F44" s="94">
        <v>6</v>
      </c>
      <c r="G44" s="92">
        <v>1</v>
      </c>
      <c r="H44" s="93">
        <v>2</v>
      </c>
      <c r="I44" s="93">
        <v>4</v>
      </c>
      <c r="J44" s="93">
        <v>5</v>
      </c>
      <c r="K44" s="94">
        <v>7</v>
      </c>
      <c r="L44" s="92">
        <v>1</v>
      </c>
      <c r="M44" s="93">
        <v>2</v>
      </c>
      <c r="N44" s="93">
        <v>4</v>
      </c>
      <c r="O44" s="93">
        <v>6</v>
      </c>
      <c r="P44" s="94">
        <v>8</v>
      </c>
      <c r="Q44" s="92">
        <v>1</v>
      </c>
      <c r="R44" s="93">
        <v>3</v>
      </c>
      <c r="S44" s="93">
        <v>5</v>
      </c>
      <c r="T44" s="93">
        <v>7</v>
      </c>
      <c r="U44" s="94">
        <v>9</v>
      </c>
      <c r="V44" s="92">
        <v>2</v>
      </c>
      <c r="W44" s="93">
        <v>4</v>
      </c>
      <c r="X44" s="93">
        <v>6</v>
      </c>
      <c r="Y44" s="93">
        <v>8</v>
      </c>
      <c r="Z44" s="94">
        <v>10</v>
      </c>
      <c r="AA44" s="92">
        <v>2</v>
      </c>
      <c r="AB44" s="93">
        <v>4</v>
      </c>
      <c r="AC44" s="93">
        <v>7</v>
      </c>
      <c r="AD44" s="93">
        <v>9</v>
      </c>
      <c r="AE44" s="94">
        <v>10</v>
      </c>
      <c r="AF44" s="92">
        <v>2</v>
      </c>
      <c r="AG44" s="93">
        <v>3</v>
      </c>
      <c r="AH44" s="93">
        <v>6</v>
      </c>
      <c r="AI44" s="93">
        <v>8</v>
      </c>
      <c r="AJ44" s="94">
        <v>9</v>
      </c>
      <c r="AK44" s="92">
        <v>1</v>
      </c>
      <c r="AL44" s="93">
        <v>2</v>
      </c>
      <c r="AM44" s="93">
        <v>4</v>
      </c>
      <c r="AN44" s="93">
        <v>7</v>
      </c>
      <c r="AO44" s="93">
        <v>9</v>
      </c>
    </row>
    <row r="45" spans="1:41">
      <c r="A45" s="22" t="s">
        <v>368</v>
      </c>
      <c r="B45"/>
      <c r="C45"/>
      <c r="D45"/>
      <c r="E45"/>
      <c r="F45"/>
      <c r="G45"/>
      <c r="H45"/>
      <c r="I45"/>
      <c r="J45"/>
      <c r="K45"/>
      <c r="L45"/>
      <c r="M45"/>
      <c r="N45"/>
      <c r="O45"/>
      <c r="P45"/>
      <c r="Q45"/>
      <c r="R45"/>
      <c r="S45"/>
      <c r="T45"/>
      <c r="U45"/>
      <c r="V45"/>
      <c r="W45"/>
      <c r="X45"/>
      <c r="Y45"/>
      <c r="Z45"/>
      <c r="AA45"/>
      <c r="AB45"/>
      <c r="AC45"/>
      <c r="AD45"/>
      <c r="AE45"/>
      <c r="AF45"/>
      <c r="AG45"/>
      <c r="AH45"/>
      <c r="AI45"/>
      <c r="AJ45"/>
      <c r="AK45"/>
      <c r="AL45"/>
      <c r="AM45"/>
      <c r="AN45"/>
      <c r="AO45"/>
    </row>
    <row r="46" spans="1:41" ht="17.25">
      <c r="A46" s="17" t="s">
        <v>1141</v>
      </c>
    </row>
    <row r="47" spans="1:41" ht="17.25">
      <c r="A47" s="39" t="s">
        <v>1142</v>
      </c>
    </row>
    <row r="48" spans="1:41" ht="30">
      <c r="A48" s="21" t="s">
        <v>278</v>
      </c>
      <c r="B48" s="182" t="s">
        <v>870</v>
      </c>
      <c r="C48" s="182" t="s">
        <v>871</v>
      </c>
      <c r="D48" s="182" t="s">
        <v>872</v>
      </c>
      <c r="E48" s="182" t="s">
        <v>873</v>
      </c>
      <c r="F48" s="183" t="s">
        <v>874</v>
      </c>
      <c r="G48" s="182" t="s">
        <v>875</v>
      </c>
      <c r="H48" s="182" t="s">
        <v>876</v>
      </c>
      <c r="I48" s="182" t="s">
        <v>877</v>
      </c>
      <c r="J48" s="182" t="s">
        <v>878</v>
      </c>
      <c r="K48" s="183" t="s">
        <v>879</v>
      </c>
      <c r="L48" s="182" t="s">
        <v>880</v>
      </c>
      <c r="M48" s="182" t="s">
        <v>881</v>
      </c>
      <c r="N48" s="182" t="s">
        <v>882</v>
      </c>
      <c r="O48" s="182" t="s">
        <v>883</v>
      </c>
      <c r="P48" s="183" t="s">
        <v>884</v>
      </c>
      <c r="Q48" s="182" t="s">
        <v>885</v>
      </c>
      <c r="R48" s="182" t="s">
        <v>886</v>
      </c>
      <c r="S48" s="182" t="s">
        <v>887</v>
      </c>
      <c r="T48" s="182" t="s">
        <v>888</v>
      </c>
      <c r="U48" s="183" t="s">
        <v>889</v>
      </c>
      <c r="V48" s="182" t="s">
        <v>890</v>
      </c>
      <c r="W48" s="182" t="s">
        <v>891</v>
      </c>
      <c r="X48" s="182" t="s">
        <v>892</v>
      </c>
      <c r="Y48" s="182" t="s">
        <v>893</v>
      </c>
      <c r="Z48" s="183" t="s">
        <v>894</v>
      </c>
      <c r="AA48" s="182" t="s">
        <v>895</v>
      </c>
      <c r="AB48" s="182" t="s">
        <v>896</v>
      </c>
      <c r="AC48" s="182" t="s">
        <v>897</v>
      </c>
      <c r="AD48" s="182" t="s">
        <v>898</v>
      </c>
      <c r="AE48" s="183" t="s">
        <v>899</v>
      </c>
      <c r="AF48" s="182" t="s">
        <v>900</v>
      </c>
      <c r="AG48" s="182" t="s">
        <v>901</v>
      </c>
      <c r="AH48" s="182" t="s">
        <v>902</v>
      </c>
      <c r="AI48" s="182" t="s">
        <v>903</v>
      </c>
      <c r="AJ48" s="183" t="s">
        <v>904</v>
      </c>
      <c r="AK48" s="182" t="s">
        <v>521</v>
      </c>
      <c r="AL48" s="182" t="s">
        <v>522</v>
      </c>
      <c r="AM48" s="182" t="s">
        <v>523</v>
      </c>
      <c r="AN48" s="182" t="s">
        <v>526</v>
      </c>
      <c r="AO48" s="182" t="s">
        <v>527</v>
      </c>
    </row>
    <row r="49" spans="1:41">
      <c r="A49" s="258" t="s">
        <v>432</v>
      </c>
      <c r="B49" s="92">
        <v>1</v>
      </c>
      <c r="C49" s="93">
        <v>1</v>
      </c>
      <c r="D49" s="93">
        <v>2</v>
      </c>
      <c r="E49" s="93">
        <v>4</v>
      </c>
      <c r="F49" s="95">
        <v>5</v>
      </c>
      <c r="G49" s="92">
        <v>1</v>
      </c>
      <c r="H49" s="93">
        <v>1</v>
      </c>
      <c r="I49" s="93">
        <v>2</v>
      </c>
      <c r="J49" s="93">
        <v>4</v>
      </c>
      <c r="K49" s="95">
        <v>6</v>
      </c>
      <c r="L49" s="92">
        <v>1</v>
      </c>
      <c r="M49" s="93">
        <v>2</v>
      </c>
      <c r="N49" s="93">
        <v>3</v>
      </c>
      <c r="O49" s="93">
        <v>5</v>
      </c>
      <c r="P49" s="95">
        <v>8</v>
      </c>
      <c r="Q49" s="92">
        <v>1</v>
      </c>
      <c r="R49" s="93">
        <v>2</v>
      </c>
      <c r="S49" s="93">
        <v>5</v>
      </c>
      <c r="T49" s="93">
        <v>7</v>
      </c>
      <c r="U49" s="95">
        <v>9</v>
      </c>
      <c r="V49" s="92">
        <v>2</v>
      </c>
      <c r="W49" s="93">
        <v>4</v>
      </c>
      <c r="X49" s="93">
        <v>6</v>
      </c>
      <c r="Y49" s="93">
        <v>8</v>
      </c>
      <c r="Z49" s="95">
        <v>10</v>
      </c>
      <c r="AA49" s="92">
        <v>2</v>
      </c>
      <c r="AB49" s="93">
        <v>4</v>
      </c>
      <c r="AC49" s="93">
        <v>6</v>
      </c>
      <c r="AD49" s="93">
        <v>8</v>
      </c>
      <c r="AE49" s="95">
        <v>10</v>
      </c>
      <c r="AF49" s="92">
        <v>1</v>
      </c>
      <c r="AG49" s="93">
        <v>3</v>
      </c>
      <c r="AH49" s="93">
        <v>5</v>
      </c>
      <c r="AI49" s="93">
        <v>8</v>
      </c>
      <c r="AJ49" s="95">
        <v>9</v>
      </c>
      <c r="AK49" s="92">
        <v>1</v>
      </c>
      <c r="AL49" s="93">
        <v>2</v>
      </c>
      <c r="AM49" s="93">
        <v>5</v>
      </c>
      <c r="AN49" s="93">
        <v>7</v>
      </c>
      <c r="AO49" s="93">
        <v>9</v>
      </c>
    </row>
    <row r="50" spans="1:41">
      <c r="A50" s="258" t="s">
        <v>433</v>
      </c>
      <c r="B50" s="92">
        <v>1</v>
      </c>
      <c r="C50" s="93">
        <v>2</v>
      </c>
      <c r="D50" s="93">
        <v>3</v>
      </c>
      <c r="E50" s="93">
        <v>5</v>
      </c>
      <c r="F50" s="95">
        <v>6</v>
      </c>
      <c r="G50" s="92">
        <v>1</v>
      </c>
      <c r="H50" s="93">
        <v>2</v>
      </c>
      <c r="I50" s="93">
        <v>4</v>
      </c>
      <c r="J50" s="93">
        <v>6</v>
      </c>
      <c r="K50" s="95">
        <v>7</v>
      </c>
      <c r="L50" s="92">
        <v>1</v>
      </c>
      <c r="M50" s="93">
        <v>3</v>
      </c>
      <c r="N50" s="93">
        <v>5</v>
      </c>
      <c r="O50" s="93">
        <v>7</v>
      </c>
      <c r="P50" s="95">
        <v>8</v>
      </c>
      <c r="Q50" s="92">
        <v>2</v>
      </c>
      <c r="R50" s="93">
        <v>3</v>
      </c>
      <c r="S50" s="93">
        <v>5</v>
      </c>
      <c r="T50" s="93">
        <v>8</v>
      </c>
      <c r="U50" s="95">
        <v>9</v>
      </c>
      <c r="V50" s="92">
        <v>2</v>
      </c>
      <c r="W50" s="93">
        <v>4</v>
      </c>
      <c r="X50" s="93">
        <v>7</v>
      </c>
      <c r="Y50" s="93">
        <v>9</v>
      </c>
      <c r="Z50" s="95">
        <v>10</v>
      </c>
      <c r="AA50" s="92">
        <v>2</v>
      </c>
      <c r="AB50" s="93">
        <v>4</v>
      </c>
      <c r="AC50" s="93">
        <v>7</v>
      </c>
      <c r="AD50" s="93">
        <v>9</v>
      </c>
      <c r="AE50" s="95">
        <v>10</v>
      </c>
      <c r="AF50" s="92">
        <v>2</v>
      </c>
      <c r="AG50" s="93">
        <v>3</v>
      </c>
      <c r="AH50" s="93">
        <v>6</v>
      </c>
      <c r="AI50" s="93">
        <v>8</v>
      </c>
      <c r="AJ50" s="95">
        <v>9</v>
      </c>
      <c r="AK50" s="92">
        <v>1</v>
      </c>
      <c r="AL50" s="93">
        <v>3</v>
      </c>
      <c r="AM50" s="93">
        <v>5</v>
      </c>
      <c r="AN50" s="93">
        <v>7</v>
      </c>
      <c r="AO50" s="93">
        <v>9</v>
      </c>
    </row>
    <row r="51" spans="1:41">
      <c r="A51" s="258" t="s">
        <v>434</v>
      </c>
      <c r="B51" s="92">
        <v>1</v>
      </c>
      <c r="C51" s="93">
        <v>2</v>
      </c>
      <c r="D51" s="93">
        <v>3</v>
      </c>
      <c r="E51" s="93">
        <v>5</v>
      </c>
      <c r="F51" s="95">
        <v>6</v>
      </c>
      <c r="G51" s="92">
        <v>1</v>
      </c>
      <c r="H51" s="93">
        <v>2</v>
      </c>
      <c r="I51" s="93">
        <v>4</v>
      </c>
      <c r="J51" s="93">
        <v>6</v>
      </c>
      <c r="K51" s="95">
        <v>7</v>
      </c>
      <c r="L51" s="92">
        <v>2</v>
      </c>
      <c r="M51" s="93">
        <v>3</v>
      </c>
      <c r="N51" s="93">
        <v>5</v>
      </c>
      <c r="O51" s="93">
        <v>7</v>
      </c>
      <c r="P51" s="95">
        <v>9</v>
      </c>
      <c r="Q51" s="92">
        <v>2</v>
      </c>
      <c r="R51" s="93">
        <v>4</v>
      </c>
      <c r="S51" s="93">
        <v>6</v>
      </c>
      <c r="T51" s="93">
        <v>8</v>
      </c>
      <c r="U51" s="95">
        <v>9</v>
      </c>
      <c r="V51" s="92">
        <v>3</v>
      </c>
      <c r="W51" s="93">
        <v>5</v>
      </c>
      <c r="X51" s="93">
        <v>7</v>
      </c>
      <c r="Y51" s="93">
        <v>9</v>
      </c>
      <c r="Z51" s="95">
        <v>10</v>
      </c>
      <c r="AA51" s="92">
        <v>3</v>
      </c>
      <c r="AB51" s="93">
        <v>5</v>
      </c>
      <c r="AC51" s="93">
        <v>7</v>
      </c>
      <c r="AD51" s="93">
        <v>9</v>
      </c>
      <c r="AE51" s="95">
        <v>10</v>
      </c>
      <c r="AF51" s="92">
        <v>2</v>
      </c>
      <c r="AG51" s="93">
        <v>4</v>
      </c>
      <c r="AH51" s="93">
        <v>6</v>
      </c>
      <c r="AI51" s="93">
        <v>8</v>
      </c>
      <c r="AJ51" s="95">
        <v>10</v>
      </c>
      <c r="AK51" s="92">
        <v>1</v>
      </c>
      <c r="AL51" s="93">
        <v>3</v>
      </c>
      <c r="AM51" s="93">
        <v>5</v>
      </c>
      <c r="AN51" s="93">
        <v>7</v>
      </c>
      <c r="AO51" s="93">
        <v>9</v>
      </c>
    </row>
    <row r="52" spans="1:41">
      <c r="A52" s="258" t="s">
        <v>1094</v>
      </c>
      <c r="B52" s="92">
        <v>1</v>
      </c>
      <c r="C52" s="93">
        <v>2</v>
      </c>
      <c r="D52" s="93">
        <v>4</v>
      </c>
      <c r="E52" s="93">
        <v>5</v>
      </c>
      <c r="F52" s="94">
        <v>6</v>
      </c>
      <c r="G52" s="92">
        <v>1</v>
      </c>
      <c r="H52" s="93">
        <v>3</v>
      </c>
      <c r="I52" s="93">
        <v>4</v>
      </c>
      <c r="J52" s="93">
        <v>6</v>
      </c>
      <c r="K52" s="94">
        <v>8</v>
      </c>
      <c r="L52" s="92">
        <v>2</v>
      </c>
      <c r="M52" s="93">
        <v>3</v>
      </c>
      <c r="N52" s="93">
        <v>5</v>
      </c>
      <c r="O52" s="93">
        <v>7</v>
      </c>
      <c r="P52" s="94">
        <v>9</v>
      </c>
      <c r="Q52" s="92">
        <v>2</v>
      </c>
      <c r="R52" s="93">
        <v>4</v>
      </c>
      <c r="S52" s="93">
        <v>6</v>
      </c>
      <c r="T52" s="93">
        <v>8</v>
      </c>
      <c r="U52" s="94">
        <v>9</v>
      </c>
      <c r="V52" s="92">
        <v>3</v>
      </c>
      <c r="W52" s="93">
        <v>5</v>
      </c>
      <c r="X52" s="93">
        <v>7</v>
      </c>
      <c r="Y52" s="93">
        <v>9</v>
      </c>
      <c r="Z52" s="94">
        <v>10</v>
      </c>
      <c r="AA52" s="92">
        <v>3</v>
      </c>
      <c r="AB52" s="93">
        <v>5</v>
      </c>
      <c r="AC52" s="93">
        <v>7</v>
      </c>
      <c r="AD52" s="93">
        <v>9</v>
      </c>
      <c r="AE52" s="94">
        <v>10</v>
      </c>
      <c r="AF52" s="92">
        <v>2</v>
      </c>
      <c r="AG52" s="93">
        <v>4</v>
      </c>
      <c r="AH52" s="93">
        <v>7</v>
      </c>
      <c r="AI52" s="93">
        <v>9</v>
      </c>
      <c r="AJ52" s="94">
        <v>10</v>
      </c>
      <c r="AK52" s="92">
        <v>2</v>
      </c>
      <c r="AL52" s="93">
        <v>3</v>
      </c>
      <c r="AM52" s="93">
        <v>5</v>
      </c>
      <c r="AN52" s="93">
        <v>7</v>
      </c>
      <c r="AO52" s="93">
        <v>9</v>
      </c>
    </row>
    <row r="53" spans="1:41">
      <c r="A53" s="22" t="s">
        <v>368</v>
      </c>
      <c r="B53"/>
      <c r="C53"/>
      <c r="D53"/>
      <c r="E53"/>
      <c r="F53"/>
      <c r="G53"/>
      <c r="H53"/>
      <c r="I53"/>
      <c r="J53"/>
      <c r="K53"/>
      <c r="L53"/>
      <c r="M53"/>
      <c r="N53"/>
      <c r="O53"/>
      <c r="P53"/>
      <c r="Q53"/>
      <c r="R53"/>
      <c r="S53"/>
      <c r="T53"/>
      <c r="U53"/>
      <c r="V53"/>
      <c r="W53"/>
      <c r="X53"/>
      <c r="Y53"/>
      <c r="Z53"/>
      <c r="AA53"/>
      <c r="AB53"/>
      <c r="AC53"/>
      <c r="AD53"/>
      <c r="AE53"/>
      <c r="AF53"/>
      <c r="AG53"/>
      <c r="AH53"/>
      <c r="AI53"/>
      <c r="AJ53"/>
      <c r="AK53"/>
      <c r="AL53"/>
      <c r="AM53"/>
      <c r="AN53"/>
      <c r="AO53"/>
    </row>
  </sheetData>
  <pageMargins left="0.7" right="0.7" top="0.75" bottom="0.75" header="0.3" footer="0.3"/>
  <drawing r:id="rId1"/>
  <tableParts count="3">
    <tablePart r:id="rId2"/>
    <tablePart r:id="rId3"/>
    <tablePart r:id="rId4"/>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K39"/>
  <sheetViews>
    <sheetView zoomScaleNormal="100" workbookViewId="0"/>
  </sheetViews>
  <sheetFormatPr defaultColWidth="9.33203125" defaultRowHeight="13.5"/>
  <cols>
    <col min="1" max="1" width="9.33203125" style="16"/>
    <col min="2" max="2" width="13.1640625" style="16" bestFit="1" customWidth="1"/>
    <col min="3" max="4" width="13.83203125" style="16" bestFit="1" customWidth="1"/>
    <col min="5" max="7" width="16.5" style="16" bestFit="1" customWidth="1"/>
    <col min="8" max="10" width="14.83203125" style="16" bestFit="1" customWidth="1"/>
    <col min="11" max="16384" width="9.33203125" style="16"/>
  </cols>
  <sheetData>
    <row r="1" spans="1:11">
      <c r="A1" s="37" t="s">
        <v>836</v>
      </c>
    </row>
    <row r="2" spans="1:11" ht="17.25">
      <c r="A2" s="17" t="s">
        <v>528</v>
      </c>
    </row>
    <row r="3" spans="1:11" ht="17.25">
      <c r="A3" s="39" t="s">
        <v>529</v>
      </c>
    </row>
    <row r="4" spans="1:11" ht="33.950000000000003" customHeight="1">
      <c r="A4" s="96" t="s">
        <v>374</v>
      </c>
      <c r="B4" s="113" t="s">
        <v>987</v>
      </c>
      <c r="C4" s="113" t="s">
        <v>999</v>
      </c>
      <c r="D4" s="113" t="s">
        <v>988</v>
      </c>
      <c r="E4" s="113" t="s">
        <v>989</v>
      </c>
      <c r="F4" s="113" t="s">
        <v>1000</v>
      </c>
      <c r="G4" s="113" t="s">
        <v>990</v>
      </c>
      <c r="H4" s="113" t="s">
        <v>991</v>
      </c>
      <c r="I4" s="113" t="s">
        <v>1001</v>
      </c>
      <c r="J4" s="113" t="s">
        <v>992</v>
      </c>
      <c r="K4" s="97"/>
    </row>
    <row r="5" spans="1:11">
      <c r="A5" s="258" t="s">
        <v>369</v>
      </c>
      <c r="B5" s="92">
        <v>13930</v>
      </c>
      <c r="C5" s="93">
        <v>21990</v>
      </c>
      <c r="D5" s="94">
        <v>27856</v>
      </c>
      <c r="E5" s="92">
        <v>16080</v>
      </c>
      <c r="F5" s="93">
        <v>24499</v>
      </c>
      <c r="G5" s="94">
        <v>30040</v>
      </c>
      <c r="H5" s="93">
        <v>30010</v>
      </c>
      <c r="I5" s="93">
        <v>46489</v>
      </c>
      <c r="J5" s="93">
        <v>57896</v>
      </c>
    </row>
    <row r="6" spans="1:11">
      <c r="A6" s="258" t="s">
        <v>355</v>
      </c>
      <c r="B6" s="92">
        <v>11450</v>
      </c>
      <c r="C6" s="93">
        <v>20308</v>
      </c>
      <c r="D6" s="94">
        <v>29139</v>
      </c>
      <c r="E6" s="92">
        <v>12443</v>
      </c>
      <c r="F6" s="93">
        <v>21598</v>
      </c>
      <c r="G6" s="94">
        <v>30369</v>
      </c>
      <c r="H6" s="93">
        <v>23893</v>
      </c>
      <c r="I6" s="93">
        <v>41906</v>
      </c>
      <c r="J6" s="93">
        <v>59508</v>
      </c>
    </row>
    <row r="7" spans="1:11">
      <c r="A7" s="258" t="s">
        <v>356</v>
      </c>
      <c r="B7" s="92">
        <v>12303</v>
      </c>
      <c r="C7" s="93">
        <v>21738</v>
      </c>
      <c r="D7" s="94">
        <v>30953</v>
      </c>
      <c r="E7" s="92">
        <v>12958</v>
      </c>
      <c r="F7" s="93">
        <v>22600</v>
      </c>
      <c r="G7" s="94">
        <v>31915</v>
      </c>
      <c r="H7" s="93">
        <v>25261</v>
      </c>
      <c r="I7" s="93">
        <v>44338</v>
      </c>
      <c r="J7" s="93">
        <v>62868</v>
      </c>
    </row>
    <row r="8" spans="1:11">
      <c r="A8" s="258" t="s">
        <v>357</v>
      </c>
      <c r="B8" s="92">
        <v>11670</v>
      </c>
      <c r="C8" s="93">
        <v>20335</v>
      </c>
      <c r="D8" s="94">
        <v>28912</v>
      </c>
      <c r="E8" s="92">
        <v>11664</v>
      </c>
      <c r="F8" s="93">
        <v>20284</v>
      </c>
      <c r="G8" s="94">
        <v>28340</v>
      </c>
      <c r="H8" s="93">
        <v>23334</v>
      </c>
      <c r="I8" s="93">
        <v>40619</v>
      </c>
      <c r="J8" s="93">
        <v>57252</v>
      </c>
    </row>
    <row r="9" spans="1:11">
      <c r="A9" s="258" t="s">
        <v>358</v>
      </c>
      <c r="B9" s="92">
        <v>11033</v>
      </c>
      <c r="C9" s="93">
        <v>18894</v>
      </c>
      <c r="D9" s="94">
        <v>26856</v>
      </c>
      <c r="E9" s="92">
        <v>10984</v>
      </c>
      <c r="F9" s="93">
        <v>18736</v>
      </c>
      <c r="G9" s="94">
        <v>25974</v>
      </c>
      <c r="H9" s="93">
        <v>22017</v>
      </c>
      <c r="I9" s="93">
        <v>37630</v>
      </c>
      <c r="J9" s="93">
        <v>52830</v>
      </c>
    </row>
    <row r="10" spans="1:11">
      <c r="A10" s="258" t="s">
        <v>359</v>
      </c>
      <c r="B10" s="92">
        <v>11289</v>
      </c>
      <c r="C10" s="93">
        <v>19425</v>
      </c>
      <c r="D10" s="94">
        <v>27270</v>
      </c>
      <c r="E10" s="92">
        <v>10878</v>
      </c>
      <c r="F10" s="93">
        <v>18238</v>
      </c>
      <c r="G10" s="94">
        <v>25365</v>
      </c>
      <c r="H10" s="93">
        <v>22167</v>
      </c>
      <c r="I10" s="93">
        <v>37663</v>
      </c>
      <c r="J10" s="93">
        <v>52635</v>
      </c>
    </row>
    <row r="11" spans="1:11">
      <c r="A11" s="258" t="s">
        <v>360</v>
      </c>
      <c r="B11" s="92">
        <v>11420</v>
      </c>
      <c r="C11" s="93">
        <v>19377</v>
      </c>
      <c r="D11" s="94">
        <v>26991</v>
      </c>
      <c r="E11" s="92">
        <v>10383</v>
      </c>
      <c r="F11" s="93">
        <v>17478</v>
      </c>
      <c r="G11" s="94">
        <v>23996</v>
      </c>
      <c r="H11" s="93">
        <v>21803</v>
      </c>
      <c r="I11" s="93">
        <v>36855</v>
      </c>
      <c r="J11" s="93">
        <v>50987</v>
      </c>
    </row>
    <row r="12" spans="1:11">
      <c r="A12" s="258" t="s">
        <v>361</v>
      </c>
      <c r="B12" s="92">
        <v>10715</v>
      </c>
      <c r="C12" s="93">
        <v>18015</v>
      </c>
      <c r="D12" s="94">
        <v>24729</v>
      </c>
      <c r="E12" s="92">
        <v>9586</v>
      </c>
      <c r="F12" s="93">
        <v>15700</v>
      </c>
      <c r="G12" s="94">
        <v>21440</v>
      </c>
      <c r="H12" s="93">
        <v>20301</v>
      </c>
      <c r="I12" s="93">
        <v>33715</v>
      </c>
      <c r="J12" s="93">
        <v>46169</v>
      </c>
    </row>
    <row r="13" spans="1:11">
      <c r="A13" s="258" t="s">
        <v>362</v>
      </c>
      <c r="B13" s="92">
        <v>8857</v>
      </c>
      <c r="C13" s="93">
        <v>14611</v>
      </c>
      <c r="D13" s="94">
        <v>19902</v>
      </c>
      <c r="E13" s="92">
        <v>7457</v>
      </c>
      <c r="F13" s="93">
        <v>12230</v>
      </c>
      <c r="G13" s="94">
        <v>16553</v>
      </c>
      <c r="H13" s="93">
        <v>16314</v>
      </c>
      <c r="I13" s="93">
        <v>26841</v>
      </c>
      <c r="J13" s="93">
        <v>36455</v>
      </c>
    </row>
    <row r="14" spans="1:11">
      <c r="A14" s="258" t="s">
        <v>363</v>
      </c>
      <c r="B14" s="92">
        <v>6905</v>
      </c>
      <c r="C14" s="93">
        <v>11416</v>
      </c>
      <c r="D14" s="94">
        <v>15594</v>
      </c>
      <c r="E14" s="92">
        <v>6075</v>
      </c>
      <c r="F14" s="93">
        <v>9872</v>
      </c>
      <c r="G14" s="94">
        <v>13418</v>
      </c>
      <c r="H14" s="93">
        <v>12980</v>
      </c>
      <c r="I14" s="93">
        <v>21288</v>
      </c>
      <c r="J14" s="93">
        <v>29012</v>
      </c>
    </row>
    <row r="15" spans="1:11">
      <c r="A15" s="258" t="s">
        <v>364</v>
      </c>
      <c r="B15" s="92">
        <v>6316</v>
      </c>
      <c r="C15" s="93">
        <v>10330</v>
      </c>
      <c r="D15" s="94">
        <v>14404</v>
      </c>
      <c r="E15" s="92">
        <v>5810</v>
      </c>
      <c r="F15" s="93">
        <v>9547</v>
      </c>
      <c r="G15" s="94">
        <v>12984</v>
      </c>
      <c r="H15" s="93">
        <v>12126</v>
      </c>
      <c r="I15" s="93">
        <v>19877</v>
      </c>
      <c r="J15" s="93">
        <v>27388</v>
      </c>
    </row>
    <row r="16" spans="1:11">
      <c r="A16" s="258" t="s">
        <v>365</v>
      </c>
      <c r="B16" s="92">
        <v>4683</v>
      </c>
      <c r="C16" s="93">
        <v>7859</v>
      </c>
      <c r="D16" s="94">
        <v>11042</v>
      </c>
      <c r="E16" s="92">
        <v>4444</v>
      </c>
      <c r="F16" s="93">
        <v>7677</v>
      </c>
      <c r="G16" s="94">
        <v>11056</v>
      </c>
      <c r="H16" s="93">
        <v>9127</v>
      </c>
      <c r="I16" s="93">
        <v>15536</v>
      </c>
      <c r="J16" s="93">
        <v>22098</v>
      </c>
    </row>
    <row r="17" spans="1:10">
      <c r="A17" s="258" t="s">
        <v>366</v>
      </c>
      <c r="B17" s="92">
        <v>2518</v>
      </c>
      <c r="C17" s="93">
        <v>4412</v>
      </c>
      <c r="D17" s="94">
        <v>6582</v>
      </c>
      <c r="E17" s="92">
        <v>2806</v>
      </c>
      <c r="F17" s="93">
        <v>5092</v>
      </c>
      <c r="G17" s="94">
        <v>7758</v>
      </c>
      <c r="H17" s="93">
        <v>5324</v>
      </c>
      <c r="I17" s="93">
        <v>9504</v>
      </c>
      <c r="J17" s="93">
        <v>14340</v>
      </c>
    </row>
    <row r="18" spans="1:10">
      <c r="A18" s="258" t="s">
        <v>367</v>
      </c>
      <c r="B18" s="92">
        <v>1183</v>
      </c>
      <c r="C18" s="93">
        <v>2424</v>
      </c>
      <c r="D18" s="94">
        <v>3876</v>
      </c>
      <c r="E18" s="92">
        <v>2095</v>
      </c>
      <c r="F18" s="93">
        <v>4200</v>
      </c>
      <c r="G18" s="94">
        <v>6877</v>
      </c>
      <c r="H18" s="93">
        <v>3278</v>
      </c>
      <c r="I18" s="93">
        <v>6624</v>
      </c>
      <c r="J18" s="93">
        <v>10753</v>
      </c>
    </row>
    <row r="19" spans="1:10">
      <c r="A19" s="258" t="s">
        <v>274</v>
      </c>
      <c r="B19" s="92">
        <v>124272</v>
      </c>
      <c r="C19" s="93">
        <v>211134</v>
      </c>
      <c r="D19" s="94">
        <v>294106</v>
      </c>
      <c r="E19" s="92">
        <v>123663</v>
      </c>
      <c r="F19" s="93">
        <v>207751</v>
      </c>
      <c r="G19" s="94">
        <v>286085</v>
      </c>
      <c r="H19" s="93">
        <v>247935</v>
      </c>
      <c r="I19" s="93">
        <v>418885</v>
      </c>
      <c r="J19" s="93">
        <v>580191</v>
      </c>
    </row>
    <row r="20" spans="1:10">
      <c r="A20" s="22" t="s">
        <v>368</v>
      </c>
      <c r="B20" s="109"/>
      <c r="C20" s="109"/>
      <c r="D20" s="110"/>
      <c r="E20" s="110"/>
      <c r="F20" s="110"/>
      <c r="G20" s="110"/>
      <c r="H20" s="110"/>
      <c r="I20" s="110"/>
      <c r="J20" s="110"/>
    </row>
    <row r="21" spans="1:10" ht="17.25">
      <c r="A21" s="17" t="s">
        <v>530</v>
      </c>
    </row>
    <row r="22" spans="1:10" ht="17.25">
      <c r="A22" s="39" t="s">
        <v>531</v>
      </c>
    </row>
    <row r="23" spans="1:10" s="111" customFormat="1" ht="33" customHeight="1">
      <c r="A23" s="113" t="s">
        <v>374</v>
      </c>
      <c r="B23" s="113" t="s">
        <v>993</v>
      </c>
      <c r="C23" s="113" t="s">
        <v>1002</v>
      </c>
      <c r="D23" s="113" t="s">
        <v>994</v>
      </c>
      <c r="E23" s="113" t="s">
        <v>1014</v>
      </c>
      <c r="F23" s="113" t="s">
        <v>1018</v>
      </c>
      <c r="G23" s="113" t="s">
        <v>1015</v>
      </c>
      <c r="H23" s="113" t="s">
        <v>1016</v>
      </c>
      <c r="I23" s="113" t="s">
        <v>1019</v>
      </c>
      <c r="J23" s="113" t="s">
        <v>1017</v>
      </c>
    </row>
    <row r="24" spans="1:10">
      <c r="A24" s="258" t="s">
        <v>369</v>
      </c>
      <c r="B24" s="98">
        <v>3.6</v>
      </c>
      <c r="C24" s="99">
        <v>5.7</v>
      </c>
      <c r="D24" s="100">
        <v>7.2</v>
      </c>
      <c r="E24" s="98">
        <v>4.5</v>
      </c>
      <c r="F24" s="99">
        <v>6.9</v>
      </c>
      <c r="G24" s="100">
        <v>8.5</v>
      </c>
      <c r="H24" s="99">
        <v>4</v>
      </c>
      <c r="I24" s="99">
        <v>6.3</v>
      </c>
      <c r="J24" s="99">
        <v>7.8</v>
      </c>
    </row>
    <row r="25" spans="1:10">
      <c r="A25" s="258" t="s">
        <v>355</v>
      </c>
      <c r="B25" s="98">
        <v>3</v>
      </c>
      <c r="C25" s="99">
        <v>5.2</v>
      </c>
      <c r="D25" s="100">
        <v>7.5</v>
      </c>
      <c r="E25" s="98">
        <v>3.4</v>
      </c>
      <c r="F25" s="99">
        <v>5.8</v>
      </c>
      <c r="G25" s="100">
        <v>8.1999999999999993</v>
      </c>
      <c r="H25" s="99">
        <v>3.2</v>
      </c>
      <c r="I25" s="99">
        <v>5.5</v>
      </c>
      <c r="J25" s="99">
        <v>7.8</v>
      </c>
    </row>
    <row r="26" spans="1:10">
      <c r="A26" s="258" t="s">
        <v>356</v>
      </c>
      <c r="B26" s="98">
        <v>3.2</v>
      </c>
      <c r="C26" s="99">
        <v>5.7</v>
      </c>
      <c r="D26" s="100">
        <v>8.1</v>
      </c>
      <c r="E26" s="98">
        <v>3.6</v>
      </c>
      <c r="F26" s="99">
        <v>6.2</v>
      </c>
      <c r="G26" s="100">
        <v>8.8000000000000007</v>
      </c>
      <c r="H26" s="99">
        <v>3.4</v>
      </c>
      <c r="I26" s="99">
        <v>5.9</v>
      </c>
      <c r="J26" s="99">
        <v>8.4</v>
      </c>
    </row>
    <row r="27" spans="1:10">
      <c r="A27" s="258" t="s">
        <v>357</v>
      </c>
      <c r="B27" s="98">
        <v>3.4</v>
      </c>
      <c r="C27" s="99">
        <v>6</v>
      </c>
      <c r="D27" s="100">
        <v>8.5</v>
      </c>
      <c r="E27" s="98">
        <v>3.6</v>
      </c>
      <c r="F27" s="99">
        <v>6.3</v>
      </c>
      <c r="G27" s="100">
        <v>8.6999999999999993</v>
      </c>
      <c r="H27" s="99">
        <v>3.5</v>
      </c>
      <c r="I27" s="99">
        <v>6.1</v>
      </c>
      <c r="J27" s="99">
        <v>8.6</v>
      </c>
    </row>
    <row r="28" spans="1:10">
      <c r="A28" s="258" t="s">
        <v>358</v>
      </c>
      <c r="B28" s="98">
        <v>3.4</v>
      </c>
      <c r="C28" s="99">
        <v>5.8</v>
      </c>
      <c r="D28" s="100">
        <v>8.3000000000000007</v>
      </c>
      <c r="E28" s="98">
        <v>3.5</v>
      </c>
      <c r="F28" s="99">
        <v>6</v>
      </c>
      <c r="G28" s="100">
        <v>8.3000000000000007</v>
      </c>
      <c r="H28" s="99">
        <v>3.4</v>
      </c>
      <c r="I28" s="99">
        <v>5.9</v>
      </c>
      <c r="J28" s="99">
        <v>8.3000000000000007</v>
      </c>
    </row>
    <row r="29" spans="1:10">
      <c r="A29" s="258" t="s">
        <v>359</v>
      </c>
      <c r="B29" s="98">
        <v>3.3</v>
      </c>
      <c r="C29" s="99">
        <v>5.8</v>
      </c>
      <c r="D29" s="100">
        <v>8.1</v>
      </c>
      <c r="E29" s="98">
        <v>3.3</v>
      </c>
      <c r="F29" s="99">
        <v>5.5</v>
      </c>
      <c r="G29" s="100">
        <v>7.7</v>
      </c>
      <c r="H29" s="99">
        <v>3.3</v>
      </c>
      <c r="I29" s="99">
        <v>5.6</v>
      </c>
      <c r="J29" s="99">
        <v>7.9</v>
      </c>
    </row>
    <row r="30" spans="1:10">
      <c r="A30" s="258" t="s">
        <v>360</v>
      </c>
      <c r="B30" s="98">
        <v>3.4</v>
      </c>
      <c r="C30" s="99">
        <v>5.7</v>
      </c>
      <c r="D30" s="100">
        <v>8</v>
      </c>
      <c r="E30" s="98">
        <v>3.1</v>
      </c>
      <c r="F30" s="99">
        <v>5.3</v>
      </c>
      <c r="G30" s="100">
        <v>7.3</v>
      </c>
      <c r="H30" s="99">
        <v>3.3</v>
      </c>
      <c r="I30" s="99">
        <v>5.5</v>
      </c>
      <c r="J30" s="99">
        <v>7.6</v>
      </c>
    </row>
    <row r="31" spans="1:10">
      <c r="A31" s="258" t="s">
        <v>361</v>
      </c>
      <c r="B31" s="98">
        <v>3.4</v>
      </c>
      <c r="C31" s="99">
        <v>5.8</v>
      </c>
      <c r="D31" s="100">
        <v>7.9</v>
      </c>
      <c r="E31" s="98">
        <v>3.1</v>
      </c>
      <c r="F31" s="99">
        <v>5.0999999999999996</v>
      </c>
      <c r="G31" s="100">
        <v>7</v>
      </c>
      <c r="H31" s="99">
        <v>3.3</v>
      </c>
      <c r="I31" s="99">
        <v>5.4</v>
      </c>
      <c r="J31" s="99">
        <v>7.5</v>
      </c>
    </row>
    <row r="32" spans="1:10">
      <c r="A32" s="258" t="s">
        <v>362</v>
      </c>
      <c r="B32" s="98">
        <v>3.2</v>
      </c>
      <c r="C32" s="99">
        <v>5.4</v>
      </c>
      <c r="D32" s="100">
        <v>7.3</v>
      </c>
      <c r="E32" s="98">
        <v>2.7</v>
      </c>
      <c r="F32" s="99">
        <v>4.4000000000000004</v>
      </c>
      <c r="G32" s="100">
        <v>6</v>
      </c>
      <c r="H32" s="99">
        <v>3</v>
      </c>
      <c r="I32" s="99">
        <v>4.9000000000000004</v>
      </c>
      <c r="J32" s="99">
        <v>6.6</v>
      </c>
    </row>
    <row r="33" spans="1:10">
      <c r="A33" s="258" t="s">
        <v>363</v>
      </c>
      <c r="B33" s="98">
        <v>2.8</v>
      </c>
      <c r="C33" s="99">
        <v>4.5999999999999996</v>
      </c>
      <c r="D33" s="100">
        <v>6.3</v>
      </c>
      <c r="E33" s="98">
        <v>2.2999999999999998</v>
      </c>
      <c r="F33" s="99">
        <v>3.8</v>
      </c>
      <c r="G33" s="100">
        <v>5.2</v>
      </c>
      <c r="H33" s="99">
        <v>2.6</v>
      </c>
      <c r="I33" s="99">
        <v>4.2</v>
      </c>
      <c r="J33" s="99">
        <v>5.7</v>
      </c>
    </row>
    <row r="34" spans="1:10">
      <c r="A34" s="258" t="s">
        <v>364</v>
      </c>
      <c r="B34" s="98">
        <v>2.6</v>
      </c>
      <c r="C34" s="99">
        <v>4.3</v>
      </c>
      <c r="D34" s="100">
        <v>6</v>
      </c>
      <c r="E34" s="98">
        <v>2.2000000000000002</v>
      </c>
      <c r="F34" s="99">
        <v>3.7</v>
      </c>
      <c r="G34" s="100">
        <v>5</v>
      </c>
      <c r="H34" s="99">
        <v>2.4</v>
      </c>
      <c r="I34" s="99">
        <v>4</v>
      </c>
      <c r="J34" s="99">
        <v>5.5</v>
      </c>
    </row>
    <row r="35" spans="1:10">
      <c r="A35" s="258" t="s">
        <v>365</v>
      </c>
      <c r="B35" s="98">
        <v>2.8</v>
      </c>
      <c r="C35" s="99">
        <v>4.5999999999999996</v>
      </c>
      <c r="D35" s="100">
        <v>6.5</v>
      </c>
      <c r="E35" s="98">
        <v>2.2999999999999998</v>
      </c>
      <c r="F35" s="99">
        <v>3.9</v>
      </c>
      <c r="G35" s="100">
        <v>5.6</v>
      </c>
      <c r="H35" s="99">
        <v>2.5</v>
      </c>
      <c r="I35" s="99">
        <v>4.2</v>
      </c>
      <c r="J35" s="99">
        <v>6</v>
      </c>
    </row>
    <row r="36" spans="1:10">
      <c r="A36" s="258" t="s">
        <v>366</v>
      </c>
      <c r="B36" s="98">
        <v>3.1</v>
      </c>
      <c r="C36" s="99">
        <v>5.5</v>
      </c>
      <c r="D36" s="100">
        <v>8.1</v>
      </c>
      <c r="E36" s="98">
        <v>2.5</v>
      </c>
      <c r="F36" s="99">
        <v>4.5</v>
      </c>
      <c r="G36" s="100">
        <v>6.9</v>
      </c>
      <c r="H36" s="99">
        <v>2.8</v>
      </c>
      <c r="I36" s="99">
        <v>4.9000000000000004</v>
      </c>
      <c r="J36" s="99">
        <v>7.4</v>
      </c>
    </row>
    <row r="37" spans="1:10">
      <c r="A37" s="258" t="s">
        <v>367</v>
      </c>
      <c r="B37" s="98">
        <v>3.4</v>
      </c>
      <c r="C37" s="99">
        <v>7.1</v>
      </c>
      <c r="D37" s="100">
        <v>11.3</v>
      </c>
      <c r="E37" s="98">
        <v>2.9</v>
      </c>
      <c r="F37" s="99">
        <v>5.9</v>
      </c>
      <c r="G37" s="100">
        <v>9.6</v>
      </c>
      <c r="H37" s="99">
        <v>3.1</v>
      </c>
      <c r="I37" s="99">
        <v>6.3</v>
      </c>
      <c r="J37" s="99">
        <v>10.199999999999999</v>
      </c>
    </row>
    <row r="38" spans="1:10">
      <c r="A38" s="258" t="s">
        <v>274</v>
      </c>
      <c r="B38" s="98">
        <v>3.2</v>
      </c>
      <c r="C38" s="99">
        <v>5.5</v>
      </c>
      <c r="D38" s="100">
        <v>7.6</v>
      </c>
      <c r="E38" s="98">
        <v>3.2</v>
      </c>
      <c r="F38" s="99">
        <v>5.4</v>
      </c>
      <c r="G38" s="100">
        <v>7.4</v>
      </c>
      <c r="H38" s="99">
        <v>3.2</v>
      </c>
      <c r="I38" s="99">
        <v>5.4</v>
      </c>
      <c r="J38" s="99">
        <v>7.5</v>
      </c>
    </row>
    <row r="39" spans="1:10">
      <c r="A39" s="22" t="s">
        <v>368</v>
      </c>
      <c r="B39" s="109"/>
      <c r="C39" s="109"/>
      <c r="D39" s="110"/>
      <c r="E39" s="110"/>
      <c r="F39" s="110"/>
      <c r="G39" s="110"/>
      <c r="H39" s="110"/>
      <c r="I39" s="110"/>
      <c r="J39" s="110"/>
    </row>
  </sheetData>
  <pageMargins left="0.7" right="0.7" top="0.75" bottom="0.75" header="0.3" footer="0.3"/>
  <drawing r:id="rId1"/>
  <tableParts count="2">
    <tablePart r:id="rId2"/>
    <tablePart r:id="rId3"/>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K76"/>
  <sheetViews>
    <sheetView zoomScaleNormal="100" workbookViewId="0"/>
  </sheetViews>
  <sheetFormatPr defaultColWidth="9.33203125" defaultRowHeight="13.5"/>
  <cols>
    <col min="1" max="1" width="17.6640625" style="16" customWidth="1"/>
    <col min="2" max="2" width="12.33203125" style="16" bestFit="1" customWidth="1"/>
    <col min="3" max="4" width="14.1640625" style="16" bestFit="1" customWidth="1"/>
    <col min="5" max="7" width="16" style="16" bestFit="1" customWidth="1"/>
    <col min="8" max="8" width="13.83203125" style="16" bestFit="1" customWidth="1"/>
    <col min="9" max="10" width="14.1640625" style="16" bestFit="1" customWidth="1"/>
    <col min="11" max="16384" width="9.33203125" style="16"/>
  </cols>
  <sheetData>
    <row r="1" spans="1:11">
      <c r="A1" s="37" t="s">
        <v>838</v>
      </c>
    </row>
    <row r="2" spans="1:11" ht="17.25">
      <c r="A2" s="17" t="s">
        <v>532</v>
      </c>
    </row>
    <row r="3" spans="1:11" ht="17.25">
      <c r="A3" s="39" t="s">
        <v>533</v>
      </c>
    </row>
    <row r="4" spans="1:11" ht="30.95" customHeight="1">
      <c r="A4" s="16" t="s">
        <v>254</v>
      </c>
      <c r="B4" s="114" t="s">
        <v>987</v>
      </c>
      <c r="C4" s="115" t="s">
        <v>999</v>
      </c>
      <c r="D4" s="116" t="s">
        <v>988</v>
      </c>
      <c r="E4" s="114" t="s">
        <v>989</v>
      </c>
      <c r="F4" s="115" t="s">
        <v>1000</v>
      </c>
      <c r="G4" s="116" t="s">
        <v>990</v>
      </c>
      <c r="H4" s="113" t="s">
        <v>991</v>
      </c>
      <c r="I4" s="113" t="s">
        <v>1001</v>
      </c>
      <c r="J4" s="113" t="s">
        <v>992</v>
      </c>
      <c r="K4" s="97"/>
    </row>
    <row r="5" spans="1:11">
      <c r="A5" s="251" t="s">
        <v>406</v>
      </c>
      <c r="B5" s="68">
        <v>29372</v>
      </c>
      <c r="C5" s="16">
        <v>49596</v>
      </c>
      <c r="D5" s="69">
        <v>68656</v>
      </c>
      <c r="E5" s="68">
        <v>29775</v>
      </c>
      <c r="F5" s="16">
        <v>49795</v>
      </c>
      <c r="G5" s="69">
        <v>68160</v>
      </c>
      <c r="H5" s="16">
        <v>59147</v>
      </c>
      <c r="I5" s="16">
        <v>99391</v>
      </c>
      <c r="J5" s="16">
        <v>136816</v>
      </c>
    </row>
    <row r="6" spans="1:11">
      <c r="A6" s="251" t="s">
        <v>407</v>
      </c>
      <c r="B6" s="68">
        <v>3828</v>
      </c>
      <c r="C6" s="16">
        <v>6521</v>
      </c>
      <c r="D6" s="69">
        <v>9219</v>
      </c>
      <c r="E6" s="68">
        <v>3947</v>
      </c>
      <c r="F6" s="16">
        <v>6638</v>
      </c>
      <c r="G6" s="69">
        <v>9096</v>
      </c>
      <c r="H6" s="16">
        <v>7775</v>
      </c>
      <c r="I6" s="16">
        <v>13159</v>
      </c>
      <c r="J6" s="16">
        <v>18315</v>
      </c>
    </row>
    <row r="7" spans="1:11">
      <c r="A7" s="251" t="s">
        <v>408</v>
      </c>
      <c r="B7" s="68">
        <v>3498</v>
      </c>
      <c r="C7" s="16">
        <v>5737</v>
      </c>
      <c r="D7" s="69">
        <v>7944</v>
      </c>
      <c r="E7" s="68">
        <v>3412</v>
      </c>
      <c r="F7" s="16">
        <v>5528</v>
      </c>
      <c r="G7" s="69">
        <v>7575</v>
      </c>
      <c r="H7" s="16">
        <v>6910</v>
      </c>
      <c r="I7" s="16">
        <v>11265</v>
      </c>
      <c r="J7" s="16">
        <v>15519</v>
      </c>
    </row>
    <row r="8" spans="1:11">
      <c r="A8" s="251" t="s">
        <v>409</v>
      </c>
      <c r="B8" s="68">
        <v>6667</v>
      </c>
      <c r="C8" s="16">
        <v>11522</v>
      </c>
      <c r="D8" s="69">
        <v>15995</v>
      </c>
      <c r="E8" s="68">
        <v>6707</v>
      </c>
      <c r="F8" s="16">
        <v>11343</v>
      </c>
      <c r="G8" s="69">
        <v>15526</v>
      </c>
      <c r="H8" s="16">
        <v>13374</v>
      </c>
      <c r="I8" s="16">
        <v>22865</v>
      </c>
      <c r="J8" s="16">
        <v>31521</v>
      </c>
    </row>
    <row r="9" spans="1:11">
      <c r="A9" s="251" t="s">
        <v>410</v>
      </c>
      <c r="B9" s="68">
        <v>2919</v>
      </c>
      <c r="C9" s="16">
        <v>4996</v>
      </c>
      <c r="D9" s="69">
        <v>7090</v>
      </c>
      <c r="E9" s="68">
        <v>2758</v>
      </c>
      <c r="F9" s="16">
        <v>4749</v>
      </c>
      <c r="G9" s="69">
        <v>6662</v>
      </c>
      <c r="H9" s="16">
        <v>5677</v>
      </c>
      <c r="I9" s="16">
        <v>9745</v>
      </c>
      <c r="J9" s="16">
        <v>13752</v>
      </c>
    </row>
    <row r="10" spans="1:11">
      <c r="A10" s="251" t="s">
        <v>411</v>
      </c>
      <c r="B10" s="68">
        <v>2923</v>
      </c>
      <c r="C10" s="16">
        <v>4877</v>
      </c>
      <c r="D10" s="69">
        <v>6582</v>
      </c>
      <c r="E10" s="68">
        <v>2951</v>
      </c>
      <c r="F10" s="16">
        <v>4817</v>
      </c>
      <c r="G10" s="69">
        <v>6392</v>
      </c>
      <c r="H10" s="16">
        <v>5874</v>
      </c>
      <c r="I10" s="16">
        <v>9694</v>
      </c>
      <c r="J10" s="16">
        <v>12974</v>
      </c>
    </row>
    <row r="11" spans="1:11">
      <c r="A11" s="251" t="s">
        <v>412</v>
      </c>
      <c r="B11" s="68">
        <v>3766</v>
      </c>
      <c r="C11" s="16">
        <v>6353</v>
      </c>
      <c r="D11" s="69">
        <v>8684</v>
      </c>
      <c r="E11" s="68">
        <v>3564</v>
      </c>
      <c r="F11" s="16">
        <v>5837</v>
      </c>
      <c r="G11" s="69">
        <v>7945</v>
      </c>
      <c r="H11" s="16">
        <v>7330</v>
      </c>
      <c r="I11" s="16">
        <v>12190</v>
      </c>
      <c r="J11" s="16">
        <v>16629</v>
      </c>
    </row>
    <row r="12" spans="1:11">
      <c r="A12" s="251" t="s">
        <v>413</v>
      </c>
      <c r="B12" s="68">
        <v>1422</v>
      </c>
      <c r="C12" s="16">
        <v>2552</v>
      </c>
      <c r="D12" s="69">
        <v>3453</v>
      </c>
      <c r="E12" s="68">
        <v>1732</v>
      </c>
      <c r="F12" s="16">
        <v>2905</v>
      </c>
      <c r="G12" s="69">
        <v>3810</v>
      </c>
      <c r="H12" s="16">
        <v>3154</v>
      </c>
      <c r="I12" s="16">
        <v>5457</v>
      </c>
      <c r="J12" s="16">
        <v>7263</v>
      </c>
    </row>
    <row r="13" spans="1:11">
      <c r="A13" s="251" t="s">
        <v>414</v>
      </c>
      <c r="B13" s="68">
        <v>1791</v>
      </c>
      <c r="C13" s="16">
        <v>2974</v>
      </c>
      <c r="D13" s="69">
        <v>4069</v>
      </c>
      <c r="E13" s="68">
        <v>1820</v>
      </c>
      <c r="F13" s="16">
        <v>2921</v>
      </c>
      <c r="G13" s="69">
        <v>4043</v>
      </c>
      <c r="H13" s="16">
        <v>3611</v>
      </c>
      <c r="I13" s="16">
        <v>5895</v>
      </c>
      <c r="J13" s="16">
        <v>8112</v>
      </c>
    </row>
    <row r="14" spans="1:11">
      <c r="A14" s="251" t="s">
        <v>415</v>
      </c>
      <c r="B14" s="68">
        <v>15160</v>
      </c>
      <c r="C14" s="16">
        <v>25351</v>
      </c>
      <c r="D14" s="69">
        <v>35289</v>
      </c>
      <c r="E14" s="68">
        <v>15305</v>
      </c>
      <c r="F14" s="16">
        <v>25306</v>
      </c>
      <c r="G14" s="69">
        <v>34796</v>
      </c>
      <c r="H14" s="16">
        <v>30465</v>
      </c>
      <c r="I14" s="16">
        <v>50657</v>
      </c>
      <c r="J14" s="16">
        <v>70085</v>
      </c>
    </row>
    <row r="15" spans="1:11">
      <c r="A15" s="251" t="s">
        <v>416</v>
      </c>
      <c r="B15" s="68">
        <v>2965</v>
      </c>
      <c r="C15" s="16">
        <v>5194</v>
      </c>
      <c r="D15" s="69">
        <v>7421</v>
      </c>
      <c r="E15" s="68">
        <v>2818</v>
      </c>
      <c r="F15" s="16">
        <v>4800</v>
      </c>
      <c r="G15" s="69">
        <v>6872</v>
      </c>
      <c r="H15" s="16">
        <v>5783</v>
      </c>
      <c r="I15" s="16">
        <v>9994</v>
      </c>
      <c r="J15" s="16">
        <v>14293</v>
      </c>
    </row>
    <row r="16" spans="1:11">
      <c r="A16" s="251" t="s">
        <v>417</v>
      </c>
      <c r="B16" s="68">
        <v>15833</v>
      </c>
      <c r="C16" s="16">
        <v>26940</v>
      </c>
      <c r="D16" s="69">
        <v>38168</v>
      </c>
      <c r="E16" s="68">
        <v>15022</v>
      </c>
      <c r="F16" s="16">
        <v>25246</v>
      </c>
      <c r="G16" s="69">
        <v>35384</v>
      </c>
      <c r="H16" s="16">
        <v>30855</v>
      </c>
      <c r="I16" s="16">
        <v>52186</v>
      </c>
      <c r="J16" s="16">
        <v>73552</v>
      </c>
    </row>
    <row r="17" spans="1:10">
      <c r="A17" s="251" t="s">
        <v>418</v>
      </c>
      <c r="B17" s="68">
        <v>4104</v>
      </c>
      <c r="C17" s="16">
        <v>7168</v>
      </c>
      <c r="D17" s="69">
        <v>9657</v>
      </c>
      <c r="E17" s="68">
        <v>4468</v>
      </c>
      <c r="F17" s="16">
        <v>7743</v>
      </c>
      <c r="G17" s="69">
        <v>10239</v>
      </c>
      <c r="H17" s="16">
        <v>8572</v>
      </c>
      <c r="I17" s="16">
        <v>14911</v>
      </c>
      <c r="J17" s="16">
        <v>19896</v>
      </c>
    </row>
    <row r="18" spans="1:10">
      <c r="A18" s="251" t="s">
        <v>419</v>
      </c>
      <c r="B18" s="68">
        <v>3676</v>
      </c>
      <c r="C18" s="16">
        <v>6252</v>
      </c>
      <c r="D18" s="69">
        <v>8953</v>
      </c>
      <c r="E18" s="68">
        <v>3755</v>
      </c>
      <c r="F18" s="16">
        <v>6308</v>
      </c>
      <c r="G18" s="69">
        <v>8859</v>
      </c>
      <c r="H18" s="16">
        <v>7431</v>
      </c>
      <c r="I18" s="16">
        <v>12560</v>
      </c>
      <c r="J18" s="16">
        <v>17812</v>
      </c>
    </row>
    <row r="19" spans="1:10">
      <c r="A19" s="251" t="s">
        <v>420</v>
      </c>
      <c r="B19" s="68">
        <v>2969</v>
      </c>
      <c r="C19" s="16">
        <v>5155</v>
      </c>
      <c r="D19" s="69">
        <v>7308</v>
      </c>
      <c r="E19" s="68">
        <v>3069</v>
      </c>
      <c r="F19" s="16">
        <v>5235</v>
      </c>
      <c r="G19" s="69">
        <v>7368</v>
      </c>
      <c r="H19" s="16">
        <v>6038</v>
      </c>
      <c r="I19" s="16">
        <v>10390</v>
      </c>
      <c r="J19" s="16">
        <v>14676</v>
      </c>
    </row>
    <row r="20" spans="1:10">
      <c r="A20" s="251" t="s">
        <v>421</v>
      </c>
      <c r="B20" s="68">
        <v>3833</v>
      </c>
      <c r="C20" s="16">
        <v>6510</v>
      </c>
      <c r="D20" s="69">
        <v>9125</v>
      </c>
      <c r="E20" s="68">
        <v>3730</v>
      </c>
      <c r="F20" s="16">
        <v>6317</v>
      </c>
      <c r="G20" s="69">
        <v>8734</v>
      </c>
      <c r="H20" s="16">
        <v>7563</v>
      </c>
      <c r="I20" s="16">
        <v>12827</v>
      </c>
      <c r="J20" s="16">
        <v>17859</v>
      </c>
    </row>
    <row r="21" spans="1:10">
      <c r="A21" s="251" t="s">
        <v>422</v>
      </c>
      <c r="B21" s="68">
        <v>4321</v>
      </c>
      <c r="C21" s="16">
        <v>7494</v>
      </c>
      <c r="D21" s="69">
        <v>10512</v>
      </c>
      <c r="E21" s="68">
        <v>4146</v>
      </c>
      <c r="F21" s="16">
        <v>7237</v>
      </c>
      <c r="G21" s="69">
        <v>10123</v>
      </c>
      <c r="H21" s="16">
        <v>8467</v>
      </c>
      <c r="I21" s="16">
        <v>14731</v>
      </c>
      <c r="J21" s="16">
        <v>20635</v>
      </c>
    </row>
    <row r="22" spans="1:10">
      <c r="A22" s="251" t="s">
        <v>423</v>
      </c>
      <c r="B22" s="68">
        <v>3009</v>
      </c>
      <c r="C22" s="16">
        <v>5373</v>
      </c>
      <c r="D22" s="69">
        <v>7677</v>
      </c>
      <c r="E22" s="68">
        <v>2893</v>
      </c>
      <c r="F22" s="16">
        <v>5118</v>
      </c>
      <c r="G22" s="69">
        <v>7164</v>
      </c>
      <c r="H22" s="16">
        <v>5902</v>
      </c>
      <c r="I22" s="16">
        <v>10491</v>
      </c>
      <c r="J22" s="16">
        <v>14841</v>
      </c>
    </row>
    <row r="23" spans="1:10">
      <c r="A23" s="251" t="s">
        <v>424</v>
      </c>
      <c r="B23" s="68">
        <v>1981</v>
      </c>
      <c r="C23" s="16">
        <v>3262</v>
      </c>
      <c r="D23" s="69">
        <v>4483</v>
      </c>
      <c r="E23" s="68">
        <v>1921</v>
      </c>
      <c r="F23" s="16">
        <v>3122</v>
      </c>
      <c r="G23" s="69">
        <v>4229</v>
      </c>
      <c r="H23" s="16">
        <v>3902</v>
      </c>
      <c r="I23" s="16">
        <v>6384</v>
      </c>
      <c r="J23" s="16">
        <v>8712</v>
      </c>
    </row>
    <row r="24" spans="1:10">
      <c r="A24" s="251" t="s">
        <v>425</v>
      </c>
      <c r="B24" s="68">
        <v>4741</v>
      </c>
      <c r="C24" s="16">
        <v>7981</v>
      </c>
      <c r="D24" s="69">
        <v>11248</v>
      </c>
      <c r="E24" s="68">
        <v>4712</v>
      </c>
      <c r="F24" s="16">
        <v>8001</v>
      </c>
      <c r="G24" s="69">
        <v>11215</v>
      </c>
      <c r="H24" s="16">
        <v>9453</v>
      </c>
      <c r="I24" s="16">
        <v>15982</v>
      </c>
      <c r="J24" s="16">
        <v>22463</v>
      </c>
    </row>
    <row r="25" spans="1:10">
      <c r="A25" s="251" t="s">
        <v>426</v>
      </c>
      <c r="B25" s="68">
        <v>5451</v>
      </c>
      <c r="C25" s="16">
        <v>9235</v>
      </c>
      <c r="D25" s="69">
        <v>12426</v>
      </c>
      <c r="E25" s="68">
        <v>5123</v>
      </c>
      <c r="F25" s="16">
        <v>8718</v>
      </c>
      <c r="G25" s="69">
        <v>11773</v>
      </c>
      <c r="H25" s="16">
        <v>10574</v>
      </c>
      <c r="I25" s="16">
        <v>17953</v>
      </c>
      <c r="J25" s="16">
        <v>24199</v>
      </c>
    </row>
    <row r="26" spans="1:10">
      <c r="A26" s="251" t="s">
        <v>260</v>
      </c>
      <c r="B26" s="70">
        <v>124272</v>
      </c>
      <c r="C26" s="71">
        <v>211134</v>
      </c>
      <c r="D26" s="72">
        <v>294106</v>
      </c>
      <c r="E26" s="70">
        <v>123663</v>
      </c>
      <c r="F26" s="71">
        <v>207751</v>
      </c>
      <c r="G26" s="72">
        <v>286085</v>
      </c>
      <c r="H26" s="16">
        <v>247935</v>
      </c>
      <c r="I26" s="16">
        <v>418885</v>
      </c>
      <c r="J26" s="16">
        <v>580191</v>
      </c>
    </row>
    <row r="27" spans="1:10">
      <c r="A27" s="22" t="s">
        <v>368</v>
      </c>
    </row>
    <row r="28" spans="1:10" ht="17.25">
      <c r="A28" s="17" t="s">
        <v>534</v>
      </c>
    </row>
    <row r="29" spans="1:10" ht="17.25">
      <c r="A29" s="39" t="s">
        <v>535</v>
      </c>
    </row>
    <row r="30" spans="1:10" ht="27.6" customHeight="1">
      <c r="A30" s="101" t="s">
        <v>254</v>
      </c>
      <c r="B30" s="101" t="s">
        <v>993</v>
      </c>
      <c r="C30" s="101" t="s">
        <v>1002</v>
      </c>
      <c r="D30" s="101" t="s">
        <v>994</v>
      </c>
      <c r="E30" s="101" t="s">
        <v>1014</v>
      </c>
      <c r="F30" s="101" t="s">
        <v>1018</v>
      </c>
      <c r="G30" s="101" t="s">
        <v>1015</v>
      </c>
      <c r="H30" s="101" t="s">
        <v>1016</v>
      </c>
      <c r="I30" s="101" t="s">
        <v>1019</v>
      </c>
      <c r="J30" s="101" t="s">
        <v>1017</v>
      </c>
    </row>
    <row r="31" spans="1:10">
      <c r="A31" s="251" t="s">
        <v>406</v>
      </c>
      <c r="B31" s="98">
        <v>3.28</v>
      </c>
      <c r="C31" s="99">
        <v>5.52</v>
      </c>
      <c r="D31" s="100">
        <v>7.65</v>
      </c>
      <c r="E31" s="98">
        <v>3.23</v>
      </c>
      <c r="F31" s="99">
        <v>5.4</v>
      </c>
      <c r="G31" s="100">
        <v>7.39</v>
      </c>
      <c r="H31" s="99">
        <v>3.25</v>
      </c>
      <c r="I31" s="99">
        <v>5.45</v>
      </c>
      <c r="J31" s="99">
        <v>7.51</v>
      </c>
    </row>
    <row r="32" spans="1:10">
      <c r="A32" s="251" t="s">
        <v>407</v>
      </c>
      <c r="B32" s="98">
        <v>2.64</v>
      </c>
      <c r="C32" s="99">
        <v>4.51</v>
      </c>
      <c r="D32" s="100">
        <v>6.4</v>
      </c>
      <c r="E32" s="98">
        <v>2.66</v>
      </c>
      <c r="F32" s="99">
        <v>4.4800000000000004</v>
      </c>
      <c r="G32" s="100">
        <v>6.16</v>
      </c>
      <c r="H32" s="99">
        <v>2.64</v>
      </c>
      <c r="I32" s="99">
        <v>4.49</v>
      </c>
      <c r="J32" s="99">
        <v>6.27</v>
      </c>
    </row>
    <row r="33" spans="1:10">
      <c r="A33" s="251" t="s">
        <v>408</v>
      </c>
      <c r="B33" s="98">
        <v>3.25</v>
      </c>
      <c r="C33" s="99">
        <v>5.35</v>
      </c>
      <c r="D33" s="100">
        <v>7.4</v>
      </c>
      <c r="E33" s="98">
        <v>3.2</v>
      </c>
      <c r="F33" s="99">
        <v>5.17</v>
      </c>
      <c r="G33" s="100">
        <v>7.04</v>
      </c>
      <c r="H33" s="99">
        <v>3.22</v>
      </c>
      <c r="I33" s="99">
        <v>5.25</v>
      </c>
      <c r="J33" s="99">
        <v>7.21</v>
      </c>
    </row>
    <row r="34" spans="1:10">
      <c r="A34" s="251" t="s">
        <v>409</v>
      </c>
      <c r="B34" s="98">
        <v>3.87</v>
      </c>
      <c r="C34" s="99">
        <v>6.71</v>
      </c>
      <c r="D34" s="100">
        <v>9.33</v>
      </c>
      <c r="E34" s="98">
        <v>3.97</v>
      </c>
      <c r="F34" s="99">
        <v>6.71</v>
      </c>
      <c r="G34" s="100">
        <v>9.19</v>
      </c>
      <c r="H34" s="99">
        <v>3.91</v>
      </c>
      <c r="I34" s="99">
        <v>6.69</v>
      </c>
      <c r="J34" s="99">
        <v>9.23</v>
      </c>
    </row>
    <row r="35" spans="1:10">
      <c r="A35" s="251" t="s">
        <v>410</v>
      </c>
      <c r="B35" s="98">
        <v>2.17</v>
      </c>
      <c r="C35" s="99">
        <v>3.73</v>
      </c>
      <c r="D35" s="100">
        <v>5.3</v>
      </c>
      <c r="E35" s="98">
        <v>2.15</v>
      </c>
      <c r="F35" s="99">
        <v>3.69</v>
      </c>
      <c r="G35" s="100">
        <v>5.16</v>
      </c>
      <c r="H35" s="99">
        <v>2.16</v>
      </c>
      <c r="I35" s="99">
        <v>3.7</v>
      </c>
      <c r="J35" s="99">
        <v>5.22</v>
      </c>
    </row>
    <row r="36" spans="1:10">
      <c r="A36" s="251" t="s">
        <v>411</v>
      </c>
      <c r="B36" s="98">
        <v>3.97</v>
      </c>
      <c r="C36" s="99">
        <v>6.64</v>
      </c>
      <c r="D36" s="100">
        <v>8.9600000000000009</v>
      </c>
      <c r="E36" s="98">
        <v>4.1900000000000004</v>
      </c>
      <c r="F36" s="99">
        <v>6.83</v>
      </c>
      <c r="G36" s="100">
        <v>9.0399999999999991</v>
      </c>
      <c r="H36" s="99">
        <v>4.07</v>
      </c>
      <c r="I36" s="99">
        <v>6.72</v>
      </c>
      <c r="J36" s="99">
        <v>8.98</v>
      </c>
    </row>
    <row r="37" spans="1:10">
      <c r="A37" s="251" t="s">
        <v>412</v>
      </c>
      <c r="B37" s="98">
        <v>4.1100000000000003</v>
      </c>
      <c r="C37" s="99">
        <v>6.96</v>
      </c>
      <c r="D37" s="100">
        <v>9.5299999999999994</v>
      </c>
      <c r="E37" s="98">
        <v>4</v>
      </c>
      <c r="F37" s="99">
        <v>6.54</v>
      </c>
      <c r="G37" s="100">
        <v>8.86</v>
      </c>
      <c r="H37" s="99">
        <v>4.05</v>
      </c>
      <c r="I37" s="99">
        <v>6.74</v>
      </c>
      <c r="J37" s="99">
        <v>9.18</v>
      </c>
    </row>
    <row r="38" spans="1:10">
      <c r="A38" s="251" t="s">
        <v>413</v>
      </c>
      <c r="B38" s="98">
        <v>6.2</v>
      </c>
      <c r="C38" s="99">
        <v>11.24</v>
      </c>
      <c r="D38" s="100">
        <v>15.24</v>
      </c>
      <c r="E38" s="98">
        <v>7.43</v>
      </c>
      <c r="F38" s="99">
        <v>12.54</v>
      </c>
      <c r="G38" s="100">
        <v>16.440000000000001</v>
      </c>
      <c r="H38" s="99">
        <v>6.81</v>
      </c>
      <c r="I38" s="99">
        <v>11.88</v>
      </c>
      <c r="J38" s="99">
        <v>15.81</v>
      </c>
    </row>
    <row r="39" spans="1:10">
      <c r="A39" s="251" t="s">
        <v>414</v>
      </c>
      <c r="B39" s="98">
        <v>3.09</v>
      </c>
      <c r="C39" s="99">
        <v>5.15</v>
      </c>
      <c r="D39" s="100">
        <v>7.07</v>
      </c>
      <c r="E39" s="98">
        <v>3.34</v>
      </c>
      <c r="F39" s="99">
        <v>5.34</v>
      </c>
      <c r="G39" s="100">
        <v>7.35</v>
      </c>
      <c r="H39" s="99">
        <v>3.19</v>
      </c>
      <c r="I39" s="99">
        <v>5.22</v>
      </c>
      <c r="J39" s="99">
        <v>7.17</v>
      </c>
    </row>
    <row r="40" spans="1:10">
      <c r="A40" s="251" t="s">
        <v>415</v>
      </c>
      <c r="B40" s="98">
        <v>2.96</v>
      </c>
      <c r="C40" s="99">
        <v>4.96</v>
      </c>
      <c r="D40" s="100">
        <v>6.92</v>
      </c>
      <c r="E40" s="98">
        <v>2.93</v>
      </c>
      <c r="F40" s="99">
        <v>4.84</v>
      </c>
      <c r="G40" s="100">
        <v>6.64</v>
      </c>
      <c r="H40" s="99">
        <v>2.94</v>
      </c>
      <c r="I40" s="99">
        <v>4.8899999999999997</v>
      </c>
      <c r="J40" s="99">
        <v>6.77</v>
      </c>
    </row>
    <row r="41" spans="1:10">
      <c r="A41" s="251" t="s">
        <v>416</v>
      </c>
      <c r="B41" s="98">
        <v>2.42</v>
      </c>
      <c r="C41" s="99">
        <v>4.25</v>
      </c>
      <c r="D41" s="100">
        <v>6.06</v>
      </c>
      <c r="E41" s="98">
        <v>2.33</v>
      </c>
      <c r="F41" s="99">
        <v>3.95</v>
      </c>
      <c r="G41" s="100">
        <v>5.62</v>
      </c>
      <c r="H41" s="99">
        <v>2.37</v>
      </c>
      <c r="I41" s="99">
        <v>4.09</v>
      </c>
      <c r="J41" s="99">
        <v>5.83</v>
      </c>
    </row>
    <row r="42" spans="1:10">
      <c r="A42" s="251" t="s">
        <v>417</v>
      </c>
      <c r="B42" s="98">
        <v>2.4300000000000002</v>
      </c>
      <c r="C42" s="99">
        <v>4.1399999999999997</v>
      </c>
      <c r="D42" s="100">
        <v>5.89</v>
      </c>
      <c r="E42" s="98">
        <v>2.3199999999999998</v>
      </c>
      <c r="F42" s="99">
        <v>3.9</v>
      </c>
      <c r="G42" s="100">
        <v>5.46</v>
      </c>
      <c r="H42" s="99">
        <v>2.37</v>
      </c>
      <c r="I42" s="99">
        <v>4.01</v>
      </c>
      <c r="J42" s="99">
        <v>5.66</v>
      </c>
    </row>
    <row r="43" spans="1:10">
      <c r="A43" s="251" t="s">
        <v>418</v>
      </c>
      <c r="B43" s="98">
        <v>3.93</v>
      </c>
      <c r="C43" s="99">
        <v>6.87</v>
      </c>
      <c r="D43" s="100">
        <v>9.2799999999999994</v>
      </c>
      <c r="E43" s="98">
        <v>4.43</v>
      </c>
      <c r="F43" s="99">
        <v>7.66</v>
      </c>
      <c r="G43" s="100">
        <v>10.09</v>
      </c>
      <c r="H43" s="99">
        <v>4.16</v>
      </c>
      <c r="I43" s="99">
        <v>7.25</v>
      </c>
      <c r="J43" s="99">
        <v>9.65</v>
      </c>
    </row>
    <row r="44" spans="1:10">
      <c r="A44" s="251" t="s">
        <v>419</v>
      </c>
      <c r="B44" s="98">
        <v>3.31</v>
      </c>
      <c r="C44" s="99">
        <v>5.63</v>
      </c>
      <c r="D44" s="100">
        <v>8.08</v>
      </c>
      <c r="E44" s="98">
        <v>3.41</v>
      </c>
      <c r="F44" s="99">
        <v>5.73</v>
      </c>
      <c r="G44" s="100">
        <v>8.0500000000000007</v>
      </c>
      <c r="H44" s="99">
        <v>3.35</v>
      </c>
      <c r="I44" s="99">
        <v>5.67</v>
      </c>
      <c r="J44" s="99">
        <v>8.0500000000000007</v>
      </c>
    </row>
    <row r="45" spans="1:10">
      <c r="A45" s="251" t="s">
        <v>420</v>
      </c>
      <c r="B45" s="98">
        <v>2.91</v>
      </c>
      <c r="C45" s="99">
        <v>5.05</v>
      </c>
      <c r="D45" s="100">
        <v>7.17</v>
      </c>
      <c r="E45" s="98">
        <v>3.06</v>
      </c>
      <c r="F45" s="99">
        <v>5.21</v>
      </c>
      <c r="G45" s="100">
        <v>7.3</v>
      </c>
      <c r="H45" s="99">
        <v>2.98</v>
      </c>
      <c r="I45" s="99">
        <v>5.12</v>
      </c>
      <c r="J45" s="99">
        <v>7.22</v>
      </c>
    </row>
    <row r="46" spans="1:10">
      <c r="A46" s="251" t="s">
        <v>421</v>
      </c>
      <c r="B46" s="98">
        <v>3.63</v>
      </c>
      <c r="C46" s="99">
        <v>6.18</v>
      </c>
      <c r="D46" s="100">
        <v>8.65</v>
      </c>
      <c r="E46" s="98">
        <v>3.71</v>
      </c>
      <c r="F46" s="99">
        <v>6.26</v>
      </c>
      <c r="G46" s="100">
        <v>8.59</v>
      </c>
      <c r="H46" s="99">
        <v>3.66</v>
      </c>
      <c r="I46" s="99">
        <v>6.2</v>
      </c>
      <c r="J46" s="99">
        <v>8.59</v>
      </c>
    </row>
    <row r="47" spans="1:10">
      <c r="A47" s="251" t="s">
        <v>422</v>
      </c>
      <c r="B47" s="98">
        <v>4.1100000000000003</v>
      </c>
      <c r="C47" s="99">
        <v>7.12</v>
      </c>
      <c r="D47" s="100">
        <v>9.98</v>
      </c>
      <c r="E47" s="98">
        <v>4.08</v>
      </c>
      <c r="F47" s="99">
        <v>7.05</v>
      </c>
      <c r="G47" s="100">
        <v>9.83</v>
      </c>
      <c r="H47" s="99">
        <v>4.08</v>
      </c>
      <c r="I47" s="99">
        <v>7.07</v>
      </c>
      <c r="J47" s="99">
        <v>9.8699999999999992</v>
      </c>
    </row>
    <row r="48" spans="1:10">
      <c r="A48" s="251" t="s">
        <v>423</v>
      </c>
      <c r="B48" s="98">
        <v>3.34</v>
      </c>
      <c r="C48" s="99">
        <v>5.97</v>
      </c>
      <c r="D48" s="100">
        <v>8.5500000000000007</v>
      </c>
      <c r="E48" s="98">
        <v>3.3</v>
      </c>
      <c r="F48" s="99">
        <v>5.82</v>
      </c>
      <c r="G48" s="100">
        <v>8.11</v>
      </c>
      <c r="H48" s="99">
        <v>3.32</v>
      </c>
      <c r="I48" s="99">
        <v>5.88</v>
      </c>
      <c r="J48" s="99">
        <v>8.31</v>
      </c>
    </row>
    <row r="49" spans="1:10">
      <c r="A49" s="251" t="s">
        <v>424</v>
      </c>
      <c r="B49" s="98">
        <v>3.98</v>
      </c>
      <c r="C49" s="99">
        <v>6.56</v>
      </c>
      <c r="D49" s="100">
        <v>9.0500000000000007</v>
      </c>
      <c r="E49" s="98">
        <v>3.93</v>
      </c>
      <c r="F49" s="99">
        <v>6.39</v>
      </c>
      <c r="G49" s="100">
        <v>8.65</v>
      </c>
      <c r="H49" s="99">
        <v>3.95</v>
      </c>
      <c r="I49" s="99">
        <v>6.47</v>
      </c>
      <c r="J49" s="99">
        <v>8.84</v>
      </c>
    </row>
    <row r="50" spans="1:10">
      <c r="A50" s="251" t="s">
        <v>425</v>
      </c>
      <c r="B50" s="98">
        <v>4.6100000000000003</v>
      </c>
      <c r="C50" s="99">
        <v>7.76</v>
      </c>
      <c r="D50" s="100">
        <v>10.96</v>
      </c>
      <c r="E50" s="98">
        <v>4.7</v>
      </c>
      <c r="F50" s="99">
        <v>7.98</v>
      </c>
      <c r="G50" s="100">
        <v>11.2</v>
      </c>
      <c r="H50" s="99">
        <v>4.63</v>
      </c>
      <c r="I50" s="99">
        <v>7.84</v>
      </c>
      <c r="J50" s="99">
        <v>11.04</v>
      </c>
    </row>
    <row r="51" spans="1:10">
      <c r="A51" s="251" t="s">
        <v>426</v>
      </c>
      <c r="B51" s="98">
        <v>5.65</v>
      </c>
      <c r="C51" s="99">
        <v>9.61</v>
      </c>
      <c r="D51" s="100">
        <v>12.96</v>
      </c>
      <c r="E51" s="98">
        <v>5.65</v>
      </c>
      <c r="F51" s="99">
        <v>9.59</v>
      </c>
      <c r="G51" s="100">
        <v>12.93</v>
      </c>
      <c r="H51" s="99">
        <v>5.62</v>
      </c>
      <c r="I51" s="99">
        <v>9.5500000000000007</v>
      </c>
      <c r="J51" s="99">
        <v>12.89</v>
      </c>
    </row>
    <row r="52" spans="1:10">
      <c r="A52" s="251" t="s">
        <v>260</v>
      </c>
      <c r="B52" s="98">
        <v>3.22</v>
      </c>
      <c r="C52" s="99">
        <v>5.48</v>
      </c>
      <c r="D52" s="100">
        <v>7.64</v>
      </c>
      <c r="E52" s="98">
        <v>3.21</v>
      </c>
      <c r="F52" s="99">
        <v>5.39</v>
      </c>
      <c r="G52" s="100">
        <v>7.4</v>
      </c>
      <c r="H52" s="99">
        <v>3.21</v>
      </c>
      <c r="I52" s="99">
        <v>5.42</v>
      </c>
      <c r="J52" s="99">
        <v>7.51</v>
      </c>
    </row>
    <row r="53" spans="1:10">
      <c r="A53" s="22" t="s">
        <v>368</v>
      </c>
    </row>
    <row r="54" spans="1:10">
      <c r="A54" s="16" t="s">
        <v>472</v>
      </c>
      <c r="B54" s="16">
        <v>2025</v>
      </c>
      <c r="C54" s="16">
        <v>2024</v>
      </c>
      <c r="D54" s="16">
        <v>2023</v>
      </c>
      <c r="E54" s="16">
        <v>2025</v>
      </c>
      <c r="F54" s="16">
        <v>2024</v>
      </c>
      <c r="G54" s="16">
        <v>2023</v>
      </c>
      <c r="H54" s="16">
        <v>2025</v>
      </c>
      <c r="I54" s="16">
        <v>2024</v>
      </c>
      <c r="J54" s="16">
        <v>2023</v>
      </c>
    </row>
    <row r="55" spans="1:10">
      <c r="A55" s="16" t="s">
        <v>406</v>
      </c>
      <c r="B55" s="240">
        <f>B31</f>
        <v>3.28</v>
      </c>
      <c r="C55" s="240">
        <f>C31-B31</f>
        <v>2.2399999999999998</v>
      </c>
      <c r="D55" s="240">
        <f>D31-C31</f>
        <v>2.1300000000000008</v>
      </c>
      <c r="E55" s="240">
        <f>E31</f>
        <v>3.23</v>
      </c>
      <c r="F55" s="240">
        <f>F31-E31</f>
        <v>2.1700000000000004</v>
      </c>
      <c r="G55" s="240">
        <f>G31-F31</f>
        <v>1.9899999999999993</v>
      </c>
      <c r="H55" s="240">
        <f>H31</f>
        <v>3.25</v>
      </c>
      <c r="I55" s="240">
        <f>I31-H31</f>
        <v>2.2000000000000002</v>
      </c>
      <c r="J55" s="240">
        <f>J31-I31</f>
        <v>2.0599999999999996</v>
      </c>
    </row>
    <row r="56" spans="1:10">
      <c r="A56" s="16" t="s">
        <v>407</v>
      </c>
      <c r="B56" s="240">
        <f t="shared" ref="B56:B76" si="0">B32</f>
        <v>2.64</v>
      </c>
      <c r="C56" s="240">
        <f t="shared" ref="C56:D71" si="1">C32-B32</f>
        <v>1.8699999999999997</v>
      </c>
      <c r="D56" s="240">
        <f t="shared" si="1"/>
        <v>1.8900000000000006</v>
      </c>
      <c r="E56" s="240">
        <f t="shared" ref="E56:E76" si="2">E32</f>
        <v>2.66</v>
      </c>
      <c r="F56" s="240">
        <f t="shared" ref="F56:G71" si="3">F32-E32</f>
        <v>1.8200000000000003</v>
      </c>
      <c r="G56" s="240">
        <f t="shared" si="3"/>
        <v>1.6799999999999997</v>
      </c>
      <c r="H56" s="240">
        <f t="shared" ref="H56:H76" si="4">H32</f>
        <v>2.64</v>
      </c>
      <c r="I56" s="240">
        <f t="shared" ref="I56:J71" si="5">I32-H32</f>
        <v>1.85</v>
      </c>
      <c r="J56" s="240">
        <f t="shared" si="5"/>
        <v>1.7799999999999994</v>
      </c>
    </row>
    <row r="57" spans="1:10">
      <c r="A57" s="16" t="s">
        <v>408</v>
      </c>
      <c r="B57" s="240">
        <f t="shared" si="0"/>
        <v>3.25</v>
      </c>
      <c r="C57" s="240">
        <f t="shared" si="1"/>
        <v>2.0999999999999996</v>
      </c>
      <c r="D57" s="240">
        <f t="shared" si="1"/>
        <v>2.0500000000000007</v>
      </c>
      <c r="E57" s="240">
        <f t="shared" si="2"/>
        <v>3.2</v>
      </c>
      <c r="F57" s="240">
        <f t="shared" si="3"/>
        <v>1.9699999999999998</v>
      </c>
      <c r="G57" s="240">
        <f t="shared" si="3"/>
        <v>1.87</v>
      </c>
      <c r="H57" s="240">
        <f t="shared" si="4"/>
        <v>3.22</v>
      </c>
      <c r="I57" s="240">
        <f t="shared" si="5"/>
        <v>2.0299999999999998</v>
      </c>
      <c r="J57" s="240">
        <f t="shared" si="5"/>
        <v>1.96</v>
      </c>
    </row>
    <row r="58" spans="1:10">
      <c r="A58" s="16" t="s">
        <v>409</v>
      </c>
      <c r="B58" s="240">
        <f t="shared" si="0"/>
        <v>3.87</v>
      </c>
      <c r="C58" s="240">
        <f t="shared" si="1"/>
        <v>2.84</v>
      </c>
      <c r="D58" s="240">
        <f t="shared" si="1"/>
        <v>2.62</v>
      </c>
      <c r="E58" s="240">
        <f t="shared" si="2"/>
        <v>3.97</v>
      </c>
      <c r="F58" s="240">
        <f t="shared" si="3"/>
        <v>2.7399999999999998</v>
      </c>
      <c r="G58" s="240">
        <f t="shared" si="3"/>
        <v>2.4799999999999995</v>
      </c>
      <c r="H58" s="240">
        <f t="shared" si="4"/>
        <v>3.91</v>
      </c>
      <c r="I58" s="240">
        <f t="shared" si="5"/>
        <v>2.7800000000000002</v>
      </c>
      <c r="J58" s="240">
        <f t="shared" si="5"/>
        <v>2.54</v>
      </c>
    </row>
    <row r="59" spans="1:10">
      <c r="A59" s="16" t="s">
        <v>410</v>
      </c>
      <c r="B59" s="240">
        <f t="shared" si="0"/>
        <v>2.17</v>
      </c>
      <c r="C59" s="240">
        <f t="shared" si="1"/>
        <v>1.56</v>
      </c>
      <c r="D59" s="240">
        <f t="shared" si="1"/>
        <v>1.5699999999999998</v>
      </c>
      <c r="E59" s="240">
        <f t="shared" si="2"/>
        <v>2.15</v>
      </c>
      <c r="F59" s="240">
        <f t="shared" si="3"/>
        <v>1.54</v>
      </c>
      <c r="G59" s="240">
        <f t="shared" si="3"/>
        <v>1.4700000000000002</v>
      </c>
      <c r="H59" s="240">
        <f t="shared" si="4"/>
        <v>2.16</v>
      </c>
      <c r="I59" s="240">
        <f t="shared" si="5"/>
        <v>1.54</v>
      </c>
      <c r="J59" s="240">
        <f t="shared" si="5"/>
        <v>1.5199999999999996</v>
      </c>
    </row>
    <row r="60" spans="1:10">
      <c r="A60" s="16" t="s">
        <v>411</v>
      </c>
      <c r="B60" s="240">
        <f t="shared" si="0"/>
        <v>3.97</v>
      </c>
      <c r="C60" s="240">
        <f t="shared" si="1"/>
        <v>2.6699999999999995</v>
      </c>
      <c r="D60" s="240">
        <f t="shared" si="1"/>
        <v>2.3200000000000012</v>
      </c>
      <c r="E60" s="240">
        <f t="shared" si="2"/>
        <v>4.1900000000000004</v>
      </c>
      <c r="F60" s="240">
        <f t="shared" si="3"/>
        <v>2.6399999999999997</v>
      </c>
      <c r="G60" s="240">
        <f t="shared" si="3"/>
        <v>2.2099999999999991</v>
      </c>
      <c r="H60" s="240">
        <f t="shared" si="4"/>
        <v>4.07</v>
      </c>
      <c r="I60" s="240">
        <f t="shared" si="5"/>
        <v>2.6499999999999995</v>
      </c>
      <c r="J60" s="240">
        <f t="shared" si="5"/>
        <v>2.2600000000000007</v>
      </c>
    </row>
    <row r="61" spans="1:10">
      <c r="A61" s="16" t="s">
        <v>412</v>
      </c>
      <c r="B61" s="240">
        <f t="shared" si="0"/>
        <v>4.1100000000000003</v>
      </c>
      <c r="C61" s="240">
        <f t="shared" si="1"/>
        <v>2.8499999999999996</v>
      </c>
      <c r="D61" s="240">
        <f t="shared" si="1"/>
        <v>2.5699999999999994</v>
      </c>
      <c r="E61" s="240">
        <f t="shared" si="2"/>
        <v>4</v>
      </c>
      <c r="F61" s="240">
        <f t="shared" si="3"/>
        <v>2.54</v>
      </c>
      <c r="G61" s="240">
        <f t="shared" si="3"/>
        <v>2.3199999999999994</v>
      </c>
      <c r="H61" s="240">
        <f t="shared" si="4"/>
        <v>4.05</v>
      </c>
      <c r="I61" s="240">
        <f t="shared" si="5"/>
        <v>2.6900000000000004</v>
      </c>
      <c r="J61" s="240">
        <f t="shared" si="5"/>
        <v>2.4399999999999995</v>
      </c>
    </row>
    <row r="62" spans="1:10">
      <c r="A62" s="16" t="s">
        <v>413</v>
      </c>
      <c r="B62" s="240">
        <f t="shared" si="0"/>
        <v>6.2</v>
      </c>
      <c r="C62" s="240">
        <f t="shared" si="1"/>
        <v>5.04</v>
      </c>
      <c r="D62" s="240">
        <f t="shared" si="1"/>
        <v>4</v>
      </c>
      <c r="E62" s="240">
        <f t="shared" si="2"/>
        <v>7.43</v>
      </c>
      <c r="F62" s="240">
        <f t="shared" si="3"/>
        <v>5.1099999999999994</v>
      </c>
      <c r="G62" s="240">
        <f t="shared" si="3"/>
        <v>3.9000000000000021</v>
      </c>
      <c r="H62" s="240">
        <f t="shared" si="4"/>
        <v>6.81</v>
      </c>
      <c r="I62" s="240">
        <f t="shared" si="5"/>
        <v>5.0700000000000012</v>
      </c>
      <c r="J62" s="240">
        <f t="shared" si="5"/>
        <v>3.9299999999999997</v>
      </c>
    </row>
    <row r="63" spans="1:10">
      <c r="A63" s="16" t="s">
        <v>414</v>
      </c>
      <c r="B63" s="240">
        <f t="shared" si="0"/>
        <v>3.09</v>
      </c>
      <c r="C63" s="240">
        <f t="shared" si="1"/>
        <v>2.0600000000000005</v>
      </c>
      <c r="D63" s="240">
        <f t="shared" si="1"/>
        <v>1.92</v>
      </c>
      <c r="E63" s="240">
        <f t="shared" si="2"/>
        <v>3.34</v>
      </c>
      <c r="F63" s="240">
        <f t="shared" si="3"/>
        <v>2</v>
      </c>
      <c r="G63" s="240">
        <f t="shared" si="3"/>
        <v>2.0099999999999998</v>
      </c>
      <c r="H63" s="240">
        <f t="shared" si="4"/>
        <v>3.19</v>
      </c>
      <c r="I63" s="240">
        <f t="shared" si="5"/>
        <v>2.0299999999999998</v>
      </c>
      <c r="J63" s="240">
        <f t="shared" si="5"/>
        <v>1.9500000000000002</v>
      </c>
    </row>
    <row r="64" spans="1:10">
      <c r="A64" s="16" t="s">
        <v>415</v>
      </c>
      <c r="B64" s="240">
        <f t="shared" si="0"/>
        <v>2.96</v>
      </c>
      <c r="C64" s="240">
        <f t="shared" si="1"/>
        <v>2</v>
      </c>
      <c r="D64" s="240">
        <f t="shared" si="1"/>
        <v>1.96</v>
      </c>
      <c r="E64" s="240">
        <f t="shared" si="2"/>
        <v>2.93</v>
      </c>
      <c r="F64" s="240">
        <f t="shared" si="3"/>
        <v>1.9099999999999997</v>
      </c>
      <c r="G64" s="240">
        <f t="shared" si="3"/>
        <v>1.7999999999999998</v>
      </c>
      <c r="H64" s="240">
        <f t="shared" si="4"/>
        <v>2.94</v>
      </c>
      <c r="I64" s="240">
        <f t="shared" si="5"/>
        <v>1.9499999999999997</v>
      </c>
      <c r="J64" s="240">
        <f t="shared" si="5"/>
        <v>1.88</v>
      </c>
    </row>
    <row r="65" spans="1:10">
      <c r="A65" s="16" t="s">
        <v>416</v>
      </c>
      <c r="B65" s="240">
        <f t="shared" si="0"/>
        <v>2.42</v>
      </c>
      <c r="C65" s="240">
        <f t="shared" si="1"/>
        <v>1.83</v>
      </c>
      <c r="D65" s="240">
        <f t="shared" si="1"/>
        <v>1.8099999999999996</v>
      </c>
      <c r="E65" s="240">
        <f t="shared" si="2"/>
        <v>2.33</v>
      </c>
      <c r="F65" s="240">
        <f t="shared" si="3"/>
        <v>1.62</v>
      </c>
      <c r="G65" s="240">
        <f t="shared" si="3"/>
        <v>1.67</v>
      </c>
      <c r="H65" s="240">
        <f t="shared" si="4"/>
        <v>2.37</v>
      </c>
      <c r="I65" s="240">
        <f t="shared" si="5"/>
        <v>1.7199999999999998</v>
      </c>
      <c r="J65" s="240">
        <f t="shared" si="5"/>
        <v>1.7400000000000002</v>
      </c>
    </row>
    <row r="66" spans="1:10">
      <c r="A66" s="16" t="s">
        <v>417</v>
      </c>
      <c r="B66" s="240">
        <f t="shared" si="0"/>
        <v>2.4300000000000002</v>
      </c>
      <c r="C66" s="240">
        <f t="shared" si="1"/>
        <v>1.7099999999999995</v>
      </c>
      <c r="D66" s="240">
        <f t="shared" si="1"/>
        <v>1.75</v>
      </c>
      <c r="E66" s="240">
        <f t="shared" si="2"/>
        <v>2.3199999999999998</v>
      </c>
      <c r="F66" s="240">
        <f t="shared" si="3"/>
        <v>1.58</v>
      </c>
      <c r="G66" s="240">
        <f t="shared" si="3"/>
        <v>1.56</v>
      </c>
      <c r="H66" s="240">
        <f t="shared" si="4"/>
        <v>2.37</v>
      </c>
      <c r="I66" s="240">
        <f t="shared" si="5"/>
        <v>1.6399999999999997</v>
      </c>
      <c r="J66" s="240">
        <f t="shared" si="5"/>
        <v>1.6500000000000004</v>
      </c>
    </row>
    <row r="67" spans="1:10">
      <c r="A67" s="16" t="s">
        <v>418</v>
      </c>
      <c r="B67" s="240">
        <f t="shared" si="0"/>
        <v>3.93</v>
      </c>
      <c r="C67" s="240">
        <f t="shared" si="1"/>
        <v>2.94</v>
      </c>
      <c r="D67" s="240">
        <f t="shared" si="1"/>
        <v>2.4099999999999993</v>
      </c>
      <c r="E67" s="240">
        <f t="shared" si="2"/>
        <v>4.43</v>
      </c>
      <c r="F67" s="240">
        <f t="shared" si="3"/>
        <v>3.2300000000000004</v>
      </c>
      <c r="G67" s="240">
        <f t="shared" si="3"/>
        <v>2.4299999999999997</v>
      </c>
      <c r="H67" s="240">
        <f t="shared" si="4"/>
        <v>4.16</v>
      </c>
      <c r="I67" s="240">
        <f t="shared" si="5"/>
        <v>3.09</v>
      </c>
      <c r="J67" s="240">
        <f t="shared" si="5"/>
        <v>2.4000000000000004</v>
      </c>
    </row>
    <row r="68" spans="1:10">
      <c r="A68" s="16" t="s">
        <v>419</v>
      </c>
      <c r="B68" s="240">
        <f t="shared" si="0"/>
        <v>3.31</v>
      </c>
      <c r="C68" s="240">
        <f t="shared" si="1"/>
        <v>2.3199999999999998</v>
      </c>
      <c r="D68" s="240">
        <f t="shared" si="1"/>
        <v>2.4500000000000002</v>
      </c>
      <c r="E68" s="240">
        <f t="shared" si="2"/>
        <v>3.41</v>
      </c>
      <c r="F68" s="240">
        <f t="shared" si="3"/>
        <v>2.3200000000000003</v>
      </c>
      <c r="G68" s="240">
        <f t="shared" si="3"/>
        <v>2.3200000000000003</v>
      </c>
      <c r="H68" s="240">
        <f t="shared" si="4"/>
        <v>3.35</v>
      </c>
      <c r="I68" s="240">
        <f t="shared" si="5"/>
        <v>2.3199999999999998</v>
      </c>
      <c r="J68" s="240">
        <f t="shared" si="5"/>
        <v>2.3800000000000008</v>
      </c>
    </row>
    <row r="69" spans="1:10">
      <c r="A69" s="16" t="s">
        <v>420</v>
      </c>
      <c r="B69" s="240">
        <f t="shared" si="0"/>
        <v>2.91</v>
      </c>
      <c r="C69" s="240">
        <f t="shared" si="1"/>
        <v>2.1399999999999997</v>
      </c>
      <c r="D69" s="240">
        <f t="shared" si="1"/>
        <v>2.12</v>
      </c>
      <c r="E69" s="240">
        <f t="shared" si="2"/>
        <v>3.06</v>
      </c>
      <c r="F69" s="240">
        <f t="shared" si="3"/>
        <v>2.15</v>
      </c>
      <c r="G69" s="240">
        <f t="shared" si="3"/>
        <v>2.09</v>
      </c>
      <c r="H69" s="240">
        <f t="shared" si="4"/>
        <v>2.98</v>
      </c>
      <c r="I69" s="240">
        <f t="shared" si="5"/>
        <v>2.14</v>
      </c>
      <c r="J69" s="240">
        <f t="shared" si="5"/>
        <v>2.0999999999999996</v>
      </c>
    </row>
    <row r="70" spans="1:10">
      <c r="A70" s="16" t="s">
        <v>421</v>
      </c>
      <c r="B70" s="240">
        <f t="shared" si="0"/>
        <v>3.63</v>
      </c>
      <c r="C70" s="240">
        <f t="shared" si="1"/>
        <v>2.5499999999999998</v>
      </c>
      <c r="D70" s="240">
        <f t="shared" si="1"/>
        <v>2.4700000000000006</v>
      </c>
      <c r="E70" s="240">
        <f t="shared" si="2"/>
        <v>3.71</v>
      </c>
      <c r="F70" s="240">
        <f t="shared" si="3"/>
        <v>2.5499999999999998</v>
      </c>
      <c r="G70" s="240">
        <f t="shared" si="3"/>
        <v>2.33</v>
      </c>
      <c r="H70" s="240">
        <f t="shared" si="4"/>
        <v>3.66</v>
      </c>
      <c r="I70" s="240">
        <f t="shared" si="5"/>
        <v>2.54</v>
      </c>
      <c r="J70" s="240">
        <f t="shared" si="5"/>
        <v>2.3899999999999997</v>
      </c>
    </row>
    <row r="71" spans="1:10">
      <c r="A71" s="16" t="s">
        <v>422</v>
      </c>
      <c r="B71" s="240">
        <f t="shared" si="0"/>
        <v>4.1100000000000003</v>
      </c>
      <c r="C71" s="240">
        <f t="shared" si="1"/>
        <v>3.01</v>
      </c>
      <c r="D71" s="240">
        <f t="shared" si="1"/>
        <v>2.8600000000000003</v>
      </c>
      <c r="E71" s="240">
        <f t="shared" si="2"/>
        <v>4.08</v>
      </c>
      <c r="F71" s="240">
        <f t="shared" si="3"/>
        <v>2.9699999999999998</v>
      </c>
      <c r="G71" s="240">
        <f t="shared" si="3"/>
        <v>2.7800000000000002</v>
      </c>
      <c r="H71" s="240">
        <f t="shared" si="4"/>
        <v>4.08</v>
      </c>
      <c r="I71" s="240">
        <f t="shared" si="5"/>
        <v>2.99</v>
      </c>
      <c r="J71" s="240">
        <f t="shared" si="5"/>
        <v>2.7999999999999989</v>
      </c>
    </row>
    <row r="72" spans="1:10">
      <c r="A72" s="16" t="s">
        <v>423</v>
      </c>
      <c r="B72" s="240">
        <f t="shared" si="0"/>
        <v>3.34</v>
      </c>
      <c r="C72" s="240">
        <f t="shared" ref="C72:D76" si="6">C48-B48</f>
        <v>2.63</v>
      </c>
      <c r="D72" s="240">
        <f t="shared" si="6"/>
        <v>2.580000000000001</v>
      </c>
      <c r="E72" s="240">
        <f t="shared" si="2"/>
        <v>3.3</v>
      </c>
      <c r="F72" s="240">
        <f t="shared" ref="F72:G76" si="7">F48-E48</f>
        <v>2.5200000000000005</v>
      </c>
      <c r="G72" s="240">
        <f t="shared" si="7"/>
        <v>2.2899999999999991</v>
      </c>
      <c r="H72" s="240">
        <f t="shared" si="4"/>
        <v>3.32</v>
      </c>
      <c r="I72" s="240">
        <f t="shared" ref="I72:J76" si="8">I48-H48</f>
        <v>2.56</v>
      </c>
      <c r="J72" s="240">
        <f t="shared" si="8"/>
        <v>2.4300000000000006</v>
      </c>
    </row>
    <row r="73" spans="1:10">
      <c r="A73" s="16" t="s">
        <v>424</v>
      </c>
      <c r="B73" s="240">
        <f t="shared" si="0"/>
        <v>3.98</v>
      </c>
      <c r="C73" s="240">
        <f t="shared" si="6"/>
        <v>2.5799999999999996</v>
      </c>
      <c r="D73" s="240">
        <f t="shared" si="6"/>
        <v>2.4900000000000011</v>
      </c>
      <c r="E73" s="240">
        <f t="shared" si="2"/>
        <v>3.93</v>
      </c>
      <c r="F73" s="240">
        <f t="shared" si="7"/>
        <v>2.4599999999999995</v>
      </c>
      <c r="G73" s="240">
        <f t="shared" si="7"/>
        <v>2.2600000000000007</v>
      </c>
      <c r="H73" s="240">
        <f t="shared" si="4"/>
        <v>3.95</v>
      </c>
      <c r="I73" s="240">
        <f t="shared" si="8"/>
        <v>2.5199999999999996</v>
      </c>
      <c r="J73" s="240">
        <f t="shared" si="8"/>
        <v>2.37</v>
      </c>
    </row>
    <row r="74" spans="1:10">
      <c r="A74" s="16" t="s">
        <v>425</v>
      </c>
      <c r="B74" s="240">
        <f t="shared" si="0"/>
        <v>4.6100000000000003</v>
      </c>
      <c r="C74" s="240">
        <f t="shared" si="6"/>
        <v>3.1499999999999995</v>
      </c>
      <c r="D74" s="240">
        <f t="shared" si="6"/>
        <v>3.2000000000000011</v>
      </c>
      <c r="E74" s="240">
        <f t="shared" si="2"/>
        <v>4.7</v>
      </c>
      <c r="F74" s="240">
        <f t="shared" si="7"/>
        <v>3.2800000000000002</v>
      </c>
      <c r="G74" s="240">
        <f t="shared" si="7"/>
        <v>3.2199999999999989</v>
      </c>
      <c r="H74" s="240">
        <f t="shared" si="4"/>
        <v>4.63</v>
      </c>
      <c r="I74" s="240">
        <f t="shared" si="8"/>
        <v>3.21</v>
      </c>
      <c r="J74" s="240">
        <f t="shared" si="8"/>
        <v>3.1999999999999993</v>
      </c>
    </row>
    <row r="75" spans="1:10">
      <c r="A75" s="16" t="s">
        <v>426</v>
      </c>
      <c r="B75" s="240">
        <f t="shared" si="0"/>
        <v>5.65</v>
      </c>
      <c r="C75" s="240">
        <f t="shared" si="6"/>
        <v>3.9599999999999991</v>
      </c>
      <c r="D75" s="240">
        <f t="shared" si="6"/>
        <v>3.3500000000000014</v>
      </c>
      <c r="E75" s="240">
        <f t="shared" si="2"/>
        <v>5.65</v>
      </c>
      <c r="F75" s="240">
        <f t="shared" si="7"/>
        <v>3.9399999999999995</v>
      </c>
      <c r="G75" s="240">
        <f t="shared" si="7"/>
        <v>3.34</v>
      </c>
      <c r="H75" s="240">
        <f t="shared" si="4"/>
        <v>5.62</v>
      </c>
      <c r="I75" s="240">
        <f t="shared" si="8"/>
        <v>3.9300000000000006</v>
      </c>
      <c r="J75" s="240">
        <f t="shared" si="8"/>
        <v>3.34</v>
      </c>
    </row>
    <row r="76" spans="1:10">
      <c r="A76" s="16" t="s">
        <v>260</v>
      </c>
      <c r="B76" s="240">
        <f t="shared" si="0"/>
        <v>3.22</v>
      </c>
      <c r="C76" s="240">
        <f t="shared" si="6"/>
        <v>2.2600000000000002</v>
      </c>
      <c r="D76" s="240">
        <f t="shared" si="6"/>
        <v>2.1599999999999993</v>
      </c>
      <c r="E76" s="240">
        <f t="shared" si="2"/>
        <v>3.21</v>
      </c>
      <c r="F76" s="240">
        <f t="shared" si="7"/>
        <v>2.1799999999999997</v>
      </c>
      <c r="G76" s="240">
        <f t="shared" si="7"/>
        <v>2.0100000000000007</v>
      </c>
      <c r="H76" s="240">
        <f t="shared" si="4"/>
        <v>3.21</v>
      </c>
      <c r="I76" s="240">
        <f t="shared" si="8"/>
        <v>2.21</v>
      </c>
      <c r="J76" s="240">
        <f t="shared" si="8"/>
        <v>2.09</v>
      </c>
    </row>
  </sheetData>
  <pageMargins left="0.7" right="0.7" top="0.75" bottom="0.75" header="0.3" footer="0.3"/>
  <drawing r:id="rId1"/>
  <tableParts count="2">
    <tablePart r:id="rId2"/>
    <tablePart r:id="rId3"/>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J14"/>
  <sheetViews>
    <sheetView zoomScaleNormal="100" workbookViewId="0"/>
  </sheetViews>
  <sheetFormatPr defaultColWidth="9.33203125" defaultRowHeight="13.5"/>
  <cols>
    <col min="1" max="1" width="19.1640625" style="16" customWidth="1"/>
    <col min="2" max="2" width="12.33203125" style="16" bestFit="1" customWidth="1"/>
    <col min="3" max="4" width="14.1640625" style="16" bestFit="1" customWidth="1"/>
    <col min="5" max="7" width="16" style="16" bestFit="1" customWidth="1"/>
    <col min="8" max="8" width="13.83203125" style="16" bestFit="1" customWidth="1"/>
    <col min="9" max="10" width="14.1640625" style="16" bestFit="1" customWidth="1"/>
    <col min="11" max="16384" width="9.33203125" style="16"/>
  </cols>
  <sheetData>
    <row r="1" spans="1:10">
      <c r="A1" s="37" t="s">
        <v>840</v>
      </c>
    </row>
    <row r="2" spans="1:10" ht="17.25">
      <c r="A2" s="17" t="s">
        <v>536</v>
      </c>
    </row>
    <row r="3" spans="1:10" ht="17.25">
      <c r="A3" s="39" t="s">
        <v>537</v>
      </c>
    </row>
    <row r="4" spans="1:10" ht="32.450000000000003" customHeight="1">
      <c r="A4" s="105" t="s">
        <v>431</v>
      </c>
      <c r="B4" s="177" t="s">
        <v>993</v>
      </c>
      <c r="C4" s="178" t="s">
        <v>1002</v>
      </c>
      <c r="D4" s="179" t="s">
        <v>994</v>
      </c>
      <c r="E4" s="177" t="s">
        <v>995</v>
      </c>
      <c r="F4" s="178" t="s">
        <v>1003</v>
      </c>
      <c r="G4" s="179" t="s">
        <v>996</v>
      </c>
      <c r="H4" s="105" t="s">
        <v>997</v>
      </c>
      <c r="I4" s="105" t="s">
        <v>1004</v>
      </c>
      <c r="J4" s="105" t="s">
        <v>998</v>
      </c>
    </row>
    <row r="5" spans="1:10">
      <c r="A5" s="258" t="s">
        <v>432</v>
      </c>
      <c r="B5" s="180">
        <v>4.7</v>
      </c>
      <c r="C5" s="103">
        <v>8.1</v>
      </c>
      <c r="D5" s="181">
        <v>11.2</v>
      </c>
      <c r="E5" s="180">
        <v>5.3</v>
      </c>
      <c r="F5" s="103">
        <v>9</v>
      </c>
      <c r="G5" s="181">
        <v>12.5</v>
      </c>
      <c r="H5" s="103">
        <v>4.9000000000000004</v>
      </c>
      <c r="I5" s="103">
        <v>8.5</v>
      </c>
      <c r="J5" s="103">
        <v>11.8</v>
      </c>
    </row>
    <row r="6" spans="1:10">
      <c r="A6" s="258" t="s">
        <v>433</v>
      </c>
      <c r="B6" s="117">
        <v>3.4</v>
      </c>
      <c r="C6" s="104">
        <v>5.8</v>
      </c>
      <c r="D6" s="118">
        <v>8.1</v>
      </c>
      <c r="E6" s="117">
        <v>3.5</v>
      </c>
      <c r="F6" s="104">
        <v>5.9</v>
      </c>
      <c r="G6" s="118">
        <v>8.1</v>
      </c>
      <c r="H6" s="104">
        <v>3.4</v>
      </c>
      <c r="I6" s="104">
        <v>5.8</v>
      </c>
      <c r="J6" s="104">
        <v>8.1</v>
      </c>
    </row>
    <row r="7" spans="1:10" ht="27">
      <c r="A7" s="258" t="s">
        <v>434</v>
      </c>
      <c r="B7" s="117">
        <v>2.9</v>
      </c>
      <c r="C7" s="104">
        <v>4.9000000000000004</v>
      </c>
      <c r="D7" s="118">
        <v>6.9</v>
      </c>
      <c r="E7" s="117">
        <v>2.9</v>
      </c>
      <c r="F7" s="104">
        <v>4.8</v>
      </c>
      <c r="G7" s="118">
        <v>6.6</v>
      </c>
      <c r="H7" s="104">
        <v>2.9</v>
      </c>
      <c r="I7" s="104">
        <v>4.8</v>
      </c>
      <c r="J7" s="104">
        <v>6.7</v>
      </c>
    </row>
    <row r="8" spans="1:10" ht="27">
      <c r="A8" s="258" t="s">
        <v>1094</v>
      </c>
      <c r="B8" s="119">
        <v>2.5</v>
      </c>
      <c r="C8" s="120">
        <v>4.2</v>
      </c>
      <c r="D8" s="121">
        <v>5.8</v>
      </c>
      <c r="E8" s="119">
        <v>2.2999999999999998</v>
      </c>
      <c r="F8" s="120">
        <v>3.8</v>
      </c>
      <c r="G8" s="121">
        <v>5.2</v>
      </c>
      <c r="H8" s="104">
        <v>2.4</v>
      </c>
      <c r="I8" s="104">
        <v>4</v>
      </c>
      <c r="J8" s="104">
        <v>5.5</v>
      </c>
    </row>
    <row r="9" spans="1:10">
      <c r="A9" s="22" t="s">
        <v>475</v>
      </c>
    </row>
    <row r="10" spans="1:10">
      <c r="A10" s="16" t="s">
        <v>839</v>
      </c>
      <c r="B10" s="16" t="s">
        <v>256</v>
      </c>
      <c r="C10" s="16" t="s">
        <v>250</v>
      </c>
    </row>
    <row r="11" spans="1:10">
      <c r="A11" s="16" t="s">
        <v>432</v>
      </c>
      <c r="B11" s="104">
        <f>D5</f>
        <v>11.2</v>
      </c>
      <c r="C11" s="104">
        <f>G5</f>
        <v>12.5</v>
      </c>
    </row>
    <row r="12" spans="1:10">
      <c r="A12" s="16" t="s">
        <v>433</v>
      </c>
      <c r="B12" s="104">
        <f t="shared" ref="B12:B14" si="0">D6</f>
        <v>8.1</v>
      </c>
      <c r="C12" s="104">
        <f t="shared" ref="C12:C14" si="1">G6</f>
        <v>8.1</v>
      </c>
    </row>
    <row r="13" spans="1:10">
      <c r="A13" s="16" t="s">
        <v>434</v>
      </c>
      <c r="B13" s="104">
        <f t="shared" si="0"/>
        <v>6.9</v>
      </c>
      <c r="C13" s="104">
        <f t="shared" si="1"/>
        <v>6.6</v>
      </c>
    </row>
    <row r="14" spans="1:10">
      <c r="A14" s="16" t="s">
        <v>435</v>
      </c>
      <c r="B14" s="104">
        <f t="shared" si="0"/>
        <v>5.8</v>
      </c>
      <c r="C14" s="104">
        <f t="shared" si="1"/>
        <v>5.2</v>
      </c>
    </row>
  </sheetData>
  <pageMargins left="0.7" right="0.7" top="0.75" bottom="0.75" header="0.3" footer="0.3"/>
  <drawing r:id="rId1"/>
  <tableParts count="1">
    <tablePart r:id="rId2"/>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G47"/>
  <sheetViews>
    <sheetView zoomScaleNormal="100" workbookViewId="0"/>
  </sheetViews>
  <sheetFormatPr defaultColWidth="9.33203125" defaultRowHeight="13.5"/>
  <cols>
    <col min="1" max="1" width="17.5" style="7" customWidth="1"/>
    <col min="2" max="2" width="16.33203125" style="7" bestFit="1" customWidth="1"/>
    <col min="3" max="3" width="15.1640625" style="7" bestFit="1" customWidth="1"/>
    <col min="4" max="4" width="19.83203125" style="7" bestFit="1" customWidth="1"/>
    <col min="5" max="5" width="18.83203125" style="7" bestFit="1" customWidth="1"/>
    <col min="6" max="6" width="17.83203125" style="7" bestFit="1" customWidth="1"/>
    <col min="7" max="7" width="16.83203125" style="7" bestFit="1" customWidth="1"/>
    <col min="8" max="16384" width="9.33203125" style="7"/>
  </cols>
  <sheetData>
    <row r="1" spans="1:7">
      <c r="A1" s="36" t="s">
        <v>841</v>
      </c>
    </row>
    <row r="2" spans="1:7" ht="17.25">
      <c r="A2" s="272" t="s">
        <v>1020</v>
      </c>
    </row>
    <row r="3" spans="1:7" ht="17.25">
      <c r="A3" s="273" t="s">
        <v>1021</v>
      </c>
    </row>
    <row r="4" spans="1:7" ht="15">
      <c r="A4" s="345" t="s">
        <v>374</v>
      </c>
      <c r="B4" s="397" t="s">
        <v>476</v>
      </c>
      <c r="C4" s="397" t="s">
        <v>477</v>
      </c>
      <c r="D4" s="397" t="s">
        <v>478</v>
      </c>
      <c r="E4" s="397" t="s">
        <v>479</v>
      </c>
      <c r="F4" s="397" t="s">
        <v>480</v>
      </c>
      <c r="G4" s="397" t="s">
        <v>481</v>
      </c>
    </row>
    <row r="5" spans="1:7">
      <c r="A5" s="258" t="s">
        <v>1109</v>
      </c>
      <c r="B5" s="98">
        <v>75.900000000000006</v>
      </c>
      <c r="C5" s="100">
        <v>24.1</v>
      </c>
      <c r="D5" s="98">
        <v>75.900000000000006</v>
      </c>
      <c r="E5" s="100">
        <v>24.1</v>
      </c>
      <c r="F5" s="99">
        <v>75.900000000000006</v>
      </c>
      <c r="G5" s="99">
        <v>24.1</v>
      </c>
    </row>
    <row r="6" spans="1:7">
      <c r="A6" s="258" t="s">
        <v>369</v>
      </c>
      <c r="B6" s="98">
        <v>60.6</v>
      </c>
      <c r="C6" s="100">
        <v>39.4</v>
      </c>
      <c r="D6" s="98">
        <v>61.5</v>
      </c>
      <c r="E6" s="100">
        <v>38.5</v>
      </c>
      <c r="F6" s="99">
        <v>61.1</v>
      </c>
      <c r="G6" s="99">
        <v>38.9</v>
      </c>
    </row>
    <row r="7" spans="1:7">
      <c r="A7" s="258" t="s">
        <v>355</v>
      </c>
      <c r="B7" s="98">
        <v>44.9</v>
      </c>
      <c r="C7" s="100">
        <v>55.1</v>
      </c>
      <c r="D7" s="98">
        <v>46.4</v>
      </c>
      <c r="E7" s="100">
        <v>53.6</v>
      </c>
      <c r="F7" s="99">
        <v>45.7</v>
      </c>
      <c r="G7" s="99">
        <v>54.3</v>
      </c>
    </row>
    <row r="8" spans="1:7">
      <c r="A8" s="258" t="s">
        <v>356</v>
      </c>
      <c r="B8" s="98">
        <v>43</v>
      </c>
      <c r="C8" s="100">
        <v>57</v>
      </c>
      <c r="D8" s="98">
        <v>45.7</v>
      </c>
      <c r="E8" s="100">
        <v>54.3</v>
      </c>
      <c r="F8" s="99">
        <v>44.4</v>
      </c>
      <c r="G8" s="99">
        <v>55.6</v>
      </c>
    </row>
    <row r="9" spans="1:7">
      <c r="A9" s="258" t="s">
        <v>357</v>
      </c>
      <c r="B9" s="98">
        <v>41</v>
      </c>
      <c r="C9" s="100">
        <v>59</v>
      </c>
      <c r="D9" s="98">
        <v>44.2</v>
      </c>
      <c r="E9" s="100">
        <v>55.8</v>
      </c>
      <c r="F9" s="99">
        <v>42.6</v>
      </c>
      <c r="G9" s="99">
        <v>57.4</v>
      </c>
    </row>
    <row r="10" spans="1:7">
      <c r="A10" s="258" t="s">
        <v>358</v>
      </c>
      <c r="B10" s="98">
        <v>42.1</v>
      </c>
      <c r="C10" s="100">
        <v>57.9</v>
      </c>
      <c r="D10" s="98">
        <v>44.3</v>
      </c>
      <c r="E10" s="100">
        <v>55.7</v>
      </c>
      <c r="F10" s="99">
        <v>43.2</v>
      </c>
      <c r="G10" s="99">
        <v>56.8</v>
      </c>
    </row>
    <row r="11" spans="1:7">
      <c r="A11" s="258" t="s">
        <v>359</v>
      </c>
      <c r="B11" s="98">
        <v>45.4</v>
      </c>
      <c r="C11" s="100">
        <v>54.6</v>
      </c>
      <c r="D11" s="98">
        <v>44.5</v>
      </c>
      <c r="E11" s="100">
        <v>55.5</v>
      </c>
      <c r="F11" s="99">
        <v>45</v>
      </c>
      <c r="G11" s="99">
        <v>55</v>
      </c>
    </row>
    <row r="12" spans="1:7">
      <c r="A12" s="258" t="s">
        <v>360</v>
      </c>
      <c r="B12" s="98">
        <v>46.7</v>
      </c>
      <c r="C12" s="100">
        <v>53.3</v>
      </c>
      <c r="D12" s="98">
        <v>45.6</v>
      </c>
      <c r="E12" s="100">
        <v>54.4</v>
      </c>
      <c r="F12" s="99">
        <v>46.1</v>
      </c>
      <c r="G12" s="99">
        <v>53.9</v>
      </c>
    </row>
    <row r="13" spans="1:7">
      <c r="A13" s="258" t="s">
        <v>361</v>
      </c>
      <c r="B13" s="98">
        <v>48.3</v>
      </c>
      <c r="C13" s="100">
        <v>51.7</v>
      </c>
      <c r="D13" s="98">
        <v>45.1</v>
      </c>
      <c r="E13" s="100">
        <v>54.9</v>
      </c>
      <c r="F13" s="99">
        <v>46.8</v>
      </c>
      <c r="G13" s="99">
        <v>53.2</v>
      </c>
    </row>
    <row r="14" spans="1:7">
      <c r="A14" s="258" t="s">
        <v>362</v>
      </c>
      <c r="B14" s="98">
        <v>47.2</v>
      </c>
      <c r="C14" s="100">
        <v>52.8</v>
      </c>
      <c r="D14" s="98">
        <v>48</v>
      </c>
      <c r="E14" s="100">
        <v>52</v>
      </c>
      <c r="F14" s="99">
        <v>47.6</v>
      </c>
      <c r="G14" s="99">
        <v>52.4</v>
      </c>
    </row>
    <row r="15" spans="1:7">
      <c r="A15" s="258" t="s">
        <v>363</v>
      </c>
      <c r="B15" s="98">
        <v>48.7</v>
      </c>
      <c r="C15" s="100">
        <v>51.3</v>
      </c>
      <c r="D15" s="98">
        <v>47.4</v>
      </c>
      <c r="E15" s="100">
        <v>52.6</v>
      </c>
      <c r="F15" s="99">
        <v>48.1</v>
      </c>
      <c r="G15" s="99">
        <v>51.9</v>
      </c>
    </row>
    <row r="16" spans="1:7">
      <c r="A16" s="258" t="s">
        <v>364</v>
      </c>
      <c r="B16" s="98">
        <v>49.6</v>
      </c>
      <c r="C16" s="100">
        <v>50.4</v>
      </c>
      <c r="D16" s="98">
        <v>48</v>
      </c>
      <c r="E16" s="100">
        <v>52</v>
      </c>
      <c r="F16" s="99">
        <v>48.9</v>
      </c>
      <c r="G16" s="99">
        <v>51.1</v>
      </c>
    </row>
    <row r="17" spans="1:7">
      <c r="A17" s="258" t="s">
        <v>365</v>
      </c>
      <c r="B17" s="98">
        <v>49.7</v>
      </c>
      <c r="C17" s="100">
        <v>50.3</v>
      </c>
      <c r="D17" s="98">
        <v>49.3</v>
      </c>
      <c r="E17" s="100">
        <v>50.7</v>
      </c>
      <c r="F17" s="99">
        <v>49.5</v>
      </c>
      <c r="G17" s="99">
        <v>50.5</v>
      </c>
    </row>
    <row r="18" spans="1:7">
      <c r="A18" s="258" t="s">
        <v>366</v>
      </c>
      <c r="B18" s="98">
        <v>50.5</v>
      </c>
      <c r="C18" s="100">
        <v>49.5</v>
      </c>
      <c r="D18" s="98">
        <v>51.6</v>
      </c>
      <c r="E18" s="100">
        <v>48.4</v>
      </c>
      <c r="F18" s="99">
        <v>51.1</v>
      </c>
      <c r="G18" s="99">
        <v>48.9</v>
      </c>
    </row>
    <row r="19" spans="1:7">
      <c r="A19" s="258" t="s">
        <v>367</v>
      </c>
      <c r="B19" s="98">
        <v>50.7</v>
      </c>
      <c r="C19" s="100">
        <v>49.3</v>
      </c>
      <c r="D19" s="98">
        <v>49.3</v>
      </c>
      <c r="E19" s="100">
        <v>50.7</v>
      </c>
      <c r="F19" s="99">
        <v>49.8</v>
      </c>
      <c r="G19" s="99">
        <v>50.2</v>
      </c>
    </row>
    <row r="20" spans="1:7">
      <c r="A20" s="258" t="s">
        <v>274</v>
      </c>
      <c r="B20" s="98">
        <v>50.5</v>
      </c>
      <c r="C20" s="100">
        <v>49.5</v>
      </c>
      <c r="D20" s="98">
        <v>51.8</v>
      </c>
      <c r="E20" s="100">
        <v>48.2</v>
      </c>
      <c r="F20" s="99">
        <v>51.2</v>
      </c>
      <c r="G20" s="99">
        <v>48.8</v>
      </c>
    </row>
    <row r="21" spans="1:7">
      <c r="A21" s="284" t="s">
        <v>368</v>
      </c>
      <c r="B21" s="267"/>
      <c r="C21" s="267"/>
      <c r="D21" s="267"/>
      <c r="E21" s="267"/>
      <c r="F21" s="267"/>
      <c r="G21" s="267"/>
    </row>
    <row r="22" spans="1:7" ht="17.25">
      <c r="A22" s="272" t="s">
        <v>1110</v>
      </c>
    </row>
    <row r="23" spans="1:7" ht="17.25">
      <c r="A23" s="273" t="s">
        <v>1022</v>
      </c>
    </row>
    <row r="24" spans="1:7" ht="15">
      <c r="A24" s="345" t="s">
        <v>254</v>
      </c>
      <c r="B24" s="397" t="s">
        <v>476</v>
      </c>
      <c r="C24" s="397" t="s">
        <v>477</v>
      </c>
      <c r="D24" s="397" t="s">
        <v>478</v>
      </c>
      <c r="E24" s="397" t="s">
        <v>479</v>
      </c>
      <c r="F24" s="397" t="s">
        <v>480</v>
      </c>
      <c r="G24" s="397" t="s">
        <v>481</v>
      </c>
    </row>
    <row r="25" spans="1:7">
      <c r="A25" s="258" t="s">
        <v>406</v>
      </c>
      <c r="B25" s="98">
        <v>31.3</v>
      </c>
      <c r="C25" s="100">
        <v>68.7</v>
      </c>
      <c r="D25" s="98">
        <v>32.799999999999997</v>
      </c>
      <c r="E25" s="100">
        <v>67.2</v>
      </c>
      <c r="F25" s="99">
        <v>32</v>
      </c>
      <c r="G25" s="99">
        <v>68</v>
      </c>
    </row>
    <row r="26" spans="1:7">
      <c r="A26" s="258" t="s">
        <v>407</v>
      </c>
      <c r="B26" s="98">
        <v>50.4</v>
      </c>
      <c r="C26" s="100">
        <v>49.6</v>
      </c>
      <c r="D26" s="98">
        <v>51</v>
      </c>
      <c r="E26" s="100">
        <v>49</v>
      </c>
      <c r="F26" s="99">
        <v>50.8</v>
      </c>
      <c r="G26" s="99">
        <v>49.2</v>
      </c>
    </row>
    <row r="27" spans="1:7">
      <c r="A27" s="258" t="s">
        <v>408</v>
      </c>
      <c r="B27" s="98">
        <v>55.8</v>
      </c>
      <c r="C27" s="100">
        <v>44.2</v>
      </c>
      <c r="D27" s="98">
        <v>59.3</v>
      </c>
      <c r="E27" s="100">
        <v>40.700000000000003</v>
      </c>
      <c r="F27" s="99">
        <v>57.6</v>
      </c>
      <c r="G27" s="99">
        <v>42.4</v>
      </c>
    </row>
    <row r="28" spans="1:7">
      <c r="A28" s="258" t="s">
        <v>409</v>
      </c>
      <c r="B28" s="98">
        <v>64.3</v>
      </c>
      <c r="C28" s="100">
        <v>35.700000000000003</v>
      </c>
      <c r="D28" s="98">
        <v>62.8</v>
      </c>
      <c r="E28" s="100">
        <v>37.200000000000003</v>
      </c>
      <c r="F28" s="99">
        <v>63.6</v>
      </c>
      <c r="G28" s="99">
        <v>36.4</v>
      </c>
    </row>
    <row r="29" spans="1:7">
      <c r="A29" s="258" t="s">
        <v>410</v>
      </c>
      <c r="B29" s="98">
        <v>60.9</v>
      </c>
      <c r="C29" s="100">
        <v>39.1</v>
      </c>
      <c r="D29" s="98">
        <v>64</v>
      </c>
      <c r="E29" s="100">
        <v>36</v>
      </c>
      <c r="F29" s="99">
        <v>62.5</v>
      </c>
      <c r="G29" s="99">
        <v>37.5</v>
      </c>
    </row>
    <row r="30" spans="1:7">
      <c r="A30" s="258" t="s">
        <v>411</v>
      </c>
      <c r="B30" s="98">
        <v>65.5</v>
      </c>
      <c r="C30" s="100">
        <v>34.5</v>
      </c>
      <c r="D30" s="98">
        <v>65.599999999999994</v>
      </c>
      <c r="E30" s="100">
        <v>34.4</v>
      </c>
      <c r="F30" s="99">
        <v>65.599999999999994</v>
      </c>
      <c r="G30" s="99">
        <v>34.4</v>
      </c>
    </row>
    <row r="31" spans="1:7">
      <c r="A31" s="258" t="s">
        <v>412</v>
      </c>
      <c r="B31" s="98">
        <v>71.900000000000006</v>
      </c>
      <c r="C31" s="100">
        <v>28.1</v>
      </c>
      <c r="D31" s="98">
        <v>72</v>
      </c>
      <c r="E31" s="100">
        <v>28</v>
      </c>
      <c r="F31" s="99">
        <v>71.900000000000006</v>
      </c>
      <c r="G31" s="99">
        <v>28.1</v>
      </c>
    </row>
    <row r="32" spans="1:7">
      <c r="A32" s="258" t="s">
        <v>413</v>
      </c>
      <c r="B32" s="98">
        <v>70.5</v>
      </c>
      <c r="C32" s="100">
        <v>29.5</v>
      </c>
      <c r="D32" s="98">
        <v>67</v>
      </c>
      <c r="E32" s="100">
        <v>33</v>
      </c>
      <c r="F32" s="99">
        <v>68.599999999999994</v>
      </c>
      <c r="G32" s="99">
        <v>31.4</v>
      </c>
    </row>
    <row r="33" spans="1:7">
      <c r="A33" s="258" t="s">
        <v>414</v>
      </c>
      <c r="B33" s="98">
        <v>59.7</v>
      </c>
      <c r="C33" s="100">
        <v>40.299999999999997</v>
      </c>
      <c r="D33" s="98">
        <v>60</v>
      </c>
      <c r="E33" s="100">
        <v>40</v>
      </c>
      <c r="F33" s="99">
        <v>59.9</v>
      </c>
      <c r="G33" s="99">
        <v>40.1</v>
      </c>
    </row>
    <row r="34" spans="1:7">
      <c r="A34" s="258" t="s">
        <v>415</v>
      </c>
      <c r="B34" s="98">
        <v>37</v>
      </c>
      <c r="C34" s="100">
        <v>63</v>
      </c>
      <c r="D34" s="98">
        <v>38.6</v>
      </c>
      <c r="E34" s="100">
        <v>61.4</v>
      </c>
      <c r="F34" s="99">
        <v>37.799999999999997</v>
      </c>
      <c r="G34" s="99">
        <v>62.2</v>
      </c>
    </row>
    <row r="35" spans="1:7">
      <c r="A35" s="258" t="s">
        <v>416</v>
      </c>
      <c r="B35" s="98">
        <v>44.1</v>
      </c>
      <c r="C35" s="100">
        <v>55.9</v>
      </c>
      <c r="D35" s="98">
        <v>46.3</v>
      </c>
      <c r="E35" s="100">
        <v>53.7</v>
      </c>
      <c r="F35" s="99">
        <v>45.2</v>
      </c>
      <c r="G35" s="99">
        <v>54.8</v>
      </c>
    </row>
    <row r="36" spans="1:7">
      <c r="A36" s="258" t="s">
        <v>417</v>
      </c>
      <c r="B36" s="98">
        <v>49.3</v>
      </c>
      <c r="C36" s="100">
        <v>50.7</v>
      </c>
      <c r="D36" s="98">
        <v>53.1</v>
      </c>
      <c r="E36" s="100">
        <v>46.9</v>
      </c>
      <c r="F36" s="99">
        <v>51.2</v>
      </c>
      <c r="G36" s="99">
        <v>48.8</v>
      </c>
    </row>
    <row r="37" spans="1:7">
      <c r="A37" s="258" t="s">
        <v>418</v>
      </c>
      <c r="B37" s="98">
        <v>76.599999999999994</v>
      </c>
      <c r="C37" s="100">
        <v>23.4</v>
      </c>
      <c r="D37" s="98">
        <v>77.3</v>
      </c>
      <c r="E37" s="100">
        <v>22.7</v>
      </c>
      <c r="F37" s="99">
        <v>77</v>
      </c>
      <c r="G37" s="99">
        <v>23</v>
      </c>
    </row>
    <row r="38" spans="1:7">
      <c r="A38" s="258" t="s">
        <v>419</v>
      </c>
      <c r="B38" s="98">
        <v>61</v>
      </c>
      <c r="C38" s="100">
        <v>39</v>
      </c>
      <c r="D38" s="98">
        <v>64.599999999999994</v>
      </c>
      <c r="E38" s="100">
        <v>35.4</v>
      </c>
      <c r="F38" s="99">
        <v>62.9</v>
      </c>
      <c r="G38" s="99">
        <v>37.1</v>
      </c>
    </row>
    <row r="39" spans="1:7">
      <c r="A39" s="258" t="s">
        <v>420</v>
      </c>
      <c r="B39" s="98">
        <v>49</v>
      </c>
      <c r="C39" s="100">
        <v>51</v>
      </c>
      <c r="D39" s="98">
        <v>48.7</v>
      </c>
      <c r="E39" s="100">
        <v>51.3</v>
      </c>
      <c r="F39" s="99">
        <v>48.9</v>
      </c>
      <c r="G39" s="99">
        <v>51.1</v>
      </c>
    </row>
    <row r="40" spans="1:7">
      <c r="A40" s="258" t="s">
        <v>421</v>
      </c>
      <c r="B40" s="98">
        <v>61.5</v>
      </c>
      <c r="C40" s="100">
        <v>38.5</v>
      </c>
      <c r="D40" s="98">
        <v>63.5</v>
      </c>
      <c r="E40" s="100">
        <v>36.5</v>
      </c>
      <c r="F40" s="99">
        <v>62.5</v>
      </c>
      <c r="G40" s="99">
        <v>37.5</v>
      </c>
    </row>
    <row r="41" spans="1:7">
      <c r="A41" s="258" t="s">
        <v>422</v>
      </c>
      <c r="B41" s="98">
        <v>74.599999999999994</v>
      </c>
      <c r="C41" s="100">
        <v>25.4</v>
      </c>
      <c r="D41" s="98">
        <v>74</v>
      </c>
      <c r="E41" s="100">
        <v>26</v>
      </c>
      <c r="F41" s="99">
        <v>74.3</v>
      </c>
      <c r="G41" s="99">
        <v>25.7</v>
      </c>
    </row>
    <row r="42" spans="1:7">
      <c r="A42" s="258" t="s">
        <v>423</v>
      </c>
      <c r="B42" s="98">
        <v>33.6</v>
      </c>
      <c r="C42" s="100">
        <v>66.400000000000006</v>
      </c>
      <c r="D42" s="98">
        <v>35.9</v>
      </c>
      <c r="E42" s="100">
        <v>64.099999999999994</v>
      </c>
      <c r="F42" s="99">
        <v>34.799999999999997</v>
      </c>
      <c r="G42" s="99">
        <v>65.2</v>
      </c>
    </row>
    <row r="43" spans="1:7">
      <c r="A43" s="258" t="s">
        <v>424</v>
      </c>
      <c r="B43" s="98">
        <v>61</v>
      </c>
      <c r="C43" s="100">
        <v>39</v>
      </c>
      <c r="D43" s="98">
        <v>61.3</v>
      </c>
      <c r="E43" s="100">
        <v>38.700000000000003</v>
      </c>
      <c r="F43" s="99">
        <v>61.1</v>
      </c>
      <c r="G43" s="99">
        <v>38.9</v>
      </c>
    </row>
    <row r="44" spans="1:7">
      <c r="A44" s="258" t="s">
        <v>425</v>
      </c>
      <c r="B44" s="98">
        <v>73.400000000000006</v>
      </c>
      <c r="C44" s="100">
        <v>26.6</v>
      </c>
      <c r="D44" s="98">
        <v>75</v>
      </c>
      <c r="E44" s="100">
        <v>25</v>
      </c>
      <c r="F44" s="99">
        <v>74.2</v>
      </c>
      <c r="G44" s="99">
        <v>25.8</v>
      </c>
    </row>
    <row r="45" spans="1:7">
      <c r="A45" s="258" t="s">
        <v>426</v>
      </c>
      <c r="B45" s="98">
        <v>71.599999999999994</v>
      </c>
      <c r="C45" s="100">
        <v>28.4</v>
      </c>
      <c r="D45" s="98">
        <v>71.099999999999994</v>
      </c>
      <c r="E45" s="100">
        <v>28.9</v>
      </c>
      <c r="F45" s="99">
        <v>71.400000000000006</v>
      </c>
      <c r="G45" s="99">
        <v>28.6</v>
      </c>
    </row>
    <row r="46" spans="1:7">
      <c r="A46" s="258" t="s">
        <v>260</v>
      </c>
      <c r="B46" s="98">
        <v>50.5</v>
      </c>
      <c r="C46" s="100">
        <v>49.5</v>
      </c>
      <c r="D46" s="98">
        <v>51.8</v>
      </c>
      <c r="E46" s="100">
        <v>48.2</v>
      </c>
      <c r="F46" s="99">
        <v>51.2</v>
      </c>
      <c r="G46" s="99">
        <v>48.8</v>
      </c>
    </row>
    <row r="47" spans="1:7">
      <c r="A47" s="284" t="s">
        <v>368</v>
      </c>
    </row>
  </sheetData>
  <pageMargins left="0.7" right="0.7" top="0.75" bottom="0.75" header="0.3" footer="0.3"/>
  <drawing r:id="rId1"/>
  <tableParts count="2">
    <tablePart r:id="rId2"/>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1"/>
  <dimension ref="A1:R31"/>
  <sheetViews>
    <sheetView zoomScaleNormal="100" workbookViewId="0"/>
  </sheetViews>
  <sheetFormatPr defaultColWidth="9.33203125" defaultRowHeight="13.5" customHeight="1"/>
  <cols>
    <col min="1" max="1" width="29.5" style="2" customWidth="1"/>
    <col min="2" max="2" width="23" style="2" customWidth="1"/>
    <col min="3" max="3" width="13.5" style="2" customWidth="1"/>
    <col min="4" max="4" width="20.5" style="2" bestFit="1" customWidth="1"/>
    <col min="5" max="16" width="8.1640625" style="2" customWidth="1"/>
    <col min="17" max="16384" width="9.33203125" style="2"/>
  </cols>
  <sheetData>
    <row r="1" spans="1:18" ht="46.9" customHeight="1">
      <c r="A1" s="36" t="s">
        <v>22</v>
      </c>
    </row>
    <row r="2" spans="1:18" ht="17.25" customHeight="1">
      <c r="A2" s="23" t="s">
        <v>936</v>
      </c>
      <c r="B2" s="24"/>
      <c r="C2" s="3"/>
      <c r="D2" s="3"/>
      <c r="E2" s="3"/>
      <c r="F2" s="3"/>
      <c r="G2" s="3"/>
      <c r="H2" s="3"/>
      <c r="I2" s="3"/>
      <c r="J2" s="3"/>
      <c r="K2" s="3"/>
    </row>
    <row r="3" spans="1:18" ht="17.25" customHeight="1">
      <c r="A3" s="17" t="s">
        <v>920</v>
      </c>
      <c r="B3" s="24"/>
      <c r="C3" s="3"/>
      <c r="D3" s="3"/>
      <c r="E3" s="3"/>
      <c r="F3" s="3"/>
      <c r="G3" s="3"/>
      <c r="H3" s="3"/>
      <c r="I3" s="3"/>
      <c r="J3" s="3"/>
      <c r="K3" s="3"/>
    </row>
    <row r="4" spans="1:18" ht="17.25" customHeight="1">
      <c r="A4" s="25" t="s">
        <v>921</v>
      </c>
      <c r="B4" s="24"/>
      <c r="C4" s="3"/>
      <c r="D4" s="3"/>
      <c r="E4" s="3"/>
      <c r="F4" s="4"/>
      <c r="G4" s="3"/>
      <c r="H4" s="3"/>
      <c r="I4" s="3"/>
      <c r="J4" s="3"/>
      <c r="K4" s="3"/>
    </row>
    <row r="5" spans="1:18" ht="15">
      <c r="A5" s="27" t="s">
        <v>0</v>
      </c>
      <c r="B5" s="40" t="s">
        <v>1182</v>
      </c>
      <c r="D5" s="6"/>
      <c r="E5" s="5"/>
      <c r="F5" s="5"/>
      <c r="G5" s="5"/>
      <c r="H5" s="5"/>
      <c r="I5" s="5"/>
      <c r="J5" s="3"/>
      <c r="K5" s="3"/>
    </row>
    <row r="6" spans="1:18" ht="15">
      <c r="A6" s="27" t="s">
        <v>1</v>
      </c>
      <c r="B6" s="248">
        <v>46168</v>
      </c>
      <c r="D6" s="6"/>
      <c r="E6" s="5"/>
      <c r="F6" s="5"/>
      <c r="G6" s="8"/>
      <c r="H6" s="5"/>
      <c r="I6" s="5"/>
      <c r="J6" s="3"/>
      <c r="K6" s="3"/>
      <c r="L6" s="3"/>
      <c r="M6" s="3"/>
      <c r="N6" s="3"/>
      <c r="O6" s="3"/>
      <c r="P6" s="3"/>
      <c r="Q6" s="3"/>
      <c r="R6" s="3"/>
    </row>
    <row r="7" spans="1:18" ht="15">
      <c r="A7" s="35" t="s">
        <v>19</v>
      </c>
      <c r="B7" s="40" t="s">
        <v>1183</v>
      </c>
      <c r="D7" s="6"/>
      <c r="E7" s="5"/>
      <c r="F7" s="5"/>
      <c r="G7" s="8"/>
      <c r="H7" s="5"/>
      <c r="I7" s="5"/>
      <c r="J7" s="3"/>
      <c r="K7" s="3"/>
      <c r="L7" s="3"/>
      <c r="M7" s="3"/>
      <c r="N7" s="3"/>
      <c r="O7" s="3"/>
      <c r="P7" s="3"/>
      <c r="Q7" s="3"/>
      <c r="R7" s="3"/>
    </row>
    <row r="8" spans="1:18" ht="15">
      <c r="A8" s="27" t="s">
        <v>4</v>
      </c>
      <c r="B8" s="249" t="s">
        <v>14</v>
      </c>
      <c r="D8" s="9"/>
      <c r="E8" s="9"/>
      <c r="F8" s="11"/>
      <c r="G8" s="9"/>
      <c r="H8" s="9"/>
      <c r="I8" s="9"/>
      <c r="J8" s="3"/>
      <c r="K8" s="3"/>
      <c r="L8" s="3"/>
      <c r="M8" s="3"/>
      <c r="N8" s="3"/>
      <c r="O8" s="3"/>
      <c r="P8" s="3"/>
      <c r="Q8" s="3"/>
      <c r="R8" s="3"/>
    </row>
    <row r="9" spans="1:18" ht="15">
      <c r="A9" s="27" t="s">
        <v>92</v>
      </c>
      <c r="B9" s="249" t="s">
        <v>14</v>
      </c>
      <c r="D9" s="9"/>
      <c r="E9" s="9"/>
      <c r="F9" s="11"/>
      <c r="G9" s="9"/>
      <c r="H9" s="9"/>
      <c r="I9" s="9"/>
      <c r="J9" s="3"/>
      <c r="K9" s="3"/>
      <c r="L9" s="3"/>
      <c r="M9" s="3"/>
      <c r="N9" s="3"/>
      <c r="O9" s="3"/>
      <c r="P9" s="3"/>
      <c r="Q9" s="3"/>
      <c r="R9" s="3"/>
    </row>
    <row r="10" spans="1:18" ht="15">
      <c r="A10" s="27" t="s">
        <v>12</v>
      </c>
      <c r="B10" s="18"/>
      <c r="C10" s="10"/>
      <c r="D10" s="9"/>
      <c r="E10" s="9"/>
      <c r="F10" s="11"/>
      <c r="G10" s="9"/>
      <c r="H10" s="9"/>
      <c r="I10" s="9"/>
      <c r="J10" s="3"/>
      <c r="K10" s="3"/>
      <c r="L10" s="3"/>
      <c r="M10" s="3"/>
      <c r="N10" s="3"/>
      <c r="O10" s="3"/>
      <c r="P10" s="3"/>
      <c r="Q10" s="3"/>
      <c r="R10" s="3"/>
    </row>
    <row r="11" spans="1:18" ht="13.5" customHeight="1">
      <c r="A11" s="18" t="s">
        <v>5</v>
      </c>
      <c r="B11" s="40" t="s">
        <v>1105</v>
      </c>
      <c r="C11" s="5"/>
      <c r="E11" s="3"/>
      <c r="F11" s="3"/>
      <c r="H11" s="5"/>
      <c r="I11" s="5"/>
      <c r="J11" s="3"/>
      <c r="K11" s="3"/>
      <c r="L11" s="5"/>
      <c r="M11" s="5"/>
      <c r="N11" s="5"/>
      <c r="O11" s="5"/>
      <c r="P11" s="3"/>
      <c r="Q11" s="3"/>
      <c r="R11" s="3"/>
    </row>
    <row r="12" spans="1:18" ht="13.5" customHeight="1">
      <c r="A12" s="18" t="s">
        <v>6</v>
      </c>
      <c r="B12" s="40" t="s">
        <v>93</v>
      </c>
      <c r="E12" s="5"/>
      <c r="F12" s="5"/>
      <c r="G12" s="5"/>
      <c r="H12" s="5"/>
      <c r="I12" s="5"/>
      <c r="J12" s="3"/>
      <c r="K12" s="5"/>
      <c r="L12" s="5"/>
      <c r="M12" s="5"/>
      <c r="N12" s="5"/>
      <c r="O12" s="5"/>
      <c r="P12" s="3"/>
      <c r="Q12" s="3"/>
      <c r="R12" s="3"/>
    </row>
    <row r="13" spans="1:18" ht="13.5" customHeight="1">
      <c r="A13" s="18" t="s">
        <v>7</v>
      </c>
      <c r="B13" s="28" t="s">
        <v>1106</v>
      </c>
      <c r="E13" s="5"/>
      <c r="F13" s="5"/>
      <c r="G13" s="5"/>
      <c r="H13" s="5"/>
      <c r="I13" s="5"/>
      <c r="J13" s="3"/>
      <c r="K13" s="5"/>
      <c r="L13" s="5"/>
      <c r="M13" s="5"/>
      <c r="N13" s="5"/>
      <c r="O13" s="5"/>
      <c r="P13" s="3"/>
      <c r="Q13" s="3"/>
      <c r="R13" s="3"/>
    </row>
    <row r="14" spans="1:18" ht="13.5" customHeight="1">
      <c r="A14" s="18" t="s">
        <v>5</v>
      </c>
      <c r="B14" s="40" t="s">
        <v>1107</v>
      </c>
      <c r="E14" s="5"/>
      <c r="F14" s="5"/>
      <c r="G14" s="5"/>
      <c r="H14" s="5"/>
      <c r="I14" s="5"/>
      <c r="J14" s="3"/>
      <c r="K14" s="5"/>
      <c r="L14" s="5"/>
      <c r="M14" s="5"/>
      <c r="N14" s="5"/>
      <c r="O14" s="5"/>
      <c r="P14" s="3"/>
      <c r="Q14" s="3"/>
      <c r="R14" s="3"/>
    </row>
    <row r="15" spans="1:18" ht="13.5" customHeight="1">
      <c r="A15" s="18" t="s">
        <v>6</v>
      </c>
      <c r="B15" s="40" t="s">
        <v>93</v>
      </c>
      <c r="E15" s="5"/>
      <c r="F15" s="5"/>
      <c r="G15" s="5"/>
      <c r="H15" s="5"/>
      <c r="I15" s="5"/>
      <c r="J15" s="3"/>
      <c r="K15" s="5"/>
      <c r="L15" s="5"/>
      <c r="M15" s="5"/>
      <c r="N15" s="5"/>
      <c r="O15" s="5"/>
      <c r="P15" s="3"/>
      <c r="Q15" s="3"/>
      <c r="R15" s="3"/>
    </row>
    <row r="16" spans="1:18" ht="13.5" customHeight="1">
      <c r="A16" s="18" t="s">
        <v>7</v>
      </c>
      <c r="B16" s="28" t="s">
        <v>1108</v>
      </c>
      <c r="E16" s="5"/>
      <c r="F16" s="5"/>
      <c r="G16" s="5"/>
      <c r="H16" s="5"/>
      <c r="I16" s="5"/>
      <c r="J16" s="3"/>
      <c r="K16" s="5"/>
      <c r="L16" s="5"/>
      <c r="M16" s="5"/>
      <c r="N16" s="5"/>
      <c r="O16" s="5"/>
      <c r="P16" s="3"/>
      <c r="Q16" s="3"/>
      <c r="R16" s="3"/>
    </row>
    <row r="17" spans="1:18" ht="15">
      <c r="A17" s="27" t="s">
        <v>13</v>
      </c>
      <c r="B17" s="18"/>
      <c r="E17" s="5"/>
      <c r="F17" s="5"/>
      <c r="G17" s="5"/>
      <c r="H17" s="5"/>
      <c r="I17" s="5"/>
      <c r="J17" s="3"/>
      <c r="K17" s="5"/>
      <c r="L17" s="3"/>
      <c r="M17" s="3"/>
      <c r="N17" s="3"/>
      <c r="O17" s="3"/>
      <c r="P17" s="3"/>
      <c r="Q17" s="3"/>
      <c r="R17" s="3"/>
    </row>
    <row r="18" spans="1:18" ht="13.5" customHeight="1">
      <c r="A18" s="18" t="s">
        <v>5</v>
      </c>
      <c r="B18" s="40" t="s">
        <v>91</v>
      </c>
      <c r="C18" s="5"/>
      <c r="E18" s="3"/>
      <c r="F18" s="3"/>
      <c r="H18" s="5"/>
      <c r="I18" s="5"/>
      <c r="J18" s="3"/>
      <c r="K18" s="3"/>
      <c r="L18" s="3"/>
      <c r="M18" s="3"/>
      <c r="N18" s="3"/>
      <c r="O18" s="3"/>
      <c r="P18" s="3"/>
      <c r="Q18" s="3"/>
      <c r="R18" s="3"/>
    </row>
    <row r="19" spans="1:18" ht="13.5" customHeight="1">
      <c r="A19" s="18" t="s">
        <v>6</v>
      </c>
      <c r="B19" s="40" t="s">
        <v>93</v>
      </c>
      <c r="E19" s="5"/>
      <c r="F19" s="5"/>
      <c r="G19" s="5"/>
      <c r="H19" s="5"/>
      <c r="I19" s="5"/>
      <c r="J19" s="3"/>
      <c r="K19" s="3"/>
    </row>
    <row r="20" spans="1:18" ht="13.5" customHeight="1">
      <c r="A20" s="18" t="s">
        <v>7</v>
      </c>
      <c r="B20" s="28" t="s">
        <v>94</v>
      </c>
      <c r="E20" s="5"/>
      <c r="F20" s="5"/>
      <c r="G20" s="5"/>
      <c r="H20" s="5"/>
      <c r="I20" s="5"/>
      <c r="J20" s="3"/>
      <c r="K20" s="3"/>
    </row>
    <row r="21" spans="1:18" ht="15">
      <c r="A21" s="18" t="s">
        <v>2</v>
      </c>
      <c r="B21" s="26"/>
      <c r="C21" s="5"/>
      <c r="D21" s="5"/>
      <c r="E21" s="5"/>
      <c r="F21" s="5"/>
      <c r="G21" s="5"/>
      <c r="H21" s="5"/>
      <c r="I21" s="5"/>
      <c r="J21" s="3"/>
      <c r="K21" s="3"/>
    </row>
    <row r="22" spans="1:18" ht="13.5" customHeight="1">
      <c r="A22" s="18" t="s">
        <v>3</v>
      </c>
      <c r="B22" s="26"/>
      <c r="C22" s="5"/>
      <c r="D22" s="5"/>
      <c r="E22" s="5"/>
      <c r="F22" s="5"/>
      <c r="G22" s="5"/>
      <c r="H22" s="5"/>
      <c r="I22" s="5"/>
      <c r="J22" s="3"/>
      <c r="K22" s="3"/>
    </row>
    <row r="23" spans="1:18" ht="13.5" customHeight="1">
      <c r="A23" s="5"/>
      <c r="B23" s="5"/>
      <c r="C23" s="5"/>
      <c r="D23" s="5"/>
      <c r="E23" s="5"/>
      <c r="F23" s="5"/>
      <c r="G23" s="5"/>
      <c r="H23" s="5"/>
      <c r="I23" s="5"/>
      <c r="J23" s="3"/>
      <c r="K23" s="3"/>
    </row>
    <row r="24" spans="1:18" ht="13.5" customHeight="1">
      <c r="A24" s="5"/>
      <c r="B24" s="5"/>
      <c r="C24" s="5"/>
      <c r="D24" s="5"/>
      <c r="E24" s="5"/>
      <c r="F24" s="5"/>
      <c r="G24" s="5"/>
      <c r="H24" s="5"/>
      <c r="I24" s="5"/>
      <c r="J24" s="3"/>
      <c r="K24" s="3"/>
    </row>
    <row r="25" spans="1:18" ht="13.5" customHeight="1">
      <c r="A25" s="7"/>
      <c r="B25" s="7"/>
      <c r="C25" s="7"/>
      <c r="D25" s="7"/>
      <c r="E25" s="7"/>
      <c r="F25" s="7"/>
      <c r="G25" s="7"/>
      <c r="H25" s="7"/>
      <c r="I25" s="7"/>
    </row>
    <row r="26" spans="1:18" ht="13.5" customHeight="1">
      <c r="A26" s="7"/>
      <c r="B26" s="7"/>
      <c r="C26" s="7"/>
      <c r="D26" s="7"/>
      <c r="E26" s="7"/>
      <c r="F26" s="7"/>
      <c r="G26" s="7"/>
      <c r="H26" s="7"/>
      <c r="I26" s="7"/>
    </row>
    <row r="27" spans="1:18" ht="13.5" customHeight="1">
      <c r="A27" s="7"/>
      <c r="B27" s="7"/>
      <c r="C27" s="7"/>
      <c r="D27" s="7"/>
      <c r="E27" s="7"/>
      <c r="F27" s="7"/>
      <c r="G27" s="7"/>
      <c r="H27" s="7"/>
      <c r="I27" s="7"/>
    </row>
    <row r="28" spans="1:18" ht="13.5" customHeight="1">
      <c r="A28" s="7"/>
      <c r="B28" s="7"/>
      <c r="C28" s="7"/>
      <c r="D28" s="7"/>
      <c r="E28" s="7"/>
      <c r="F28" s="7"/>
      <c r="G28" s="7"/>
      <c r="H28" s="7"/>
      <c r="I28" s="7"/>
    </row>
    <row r="29" spans="1:18" ht="13.5" customHeight="1">
      <c r="A29" s="7"/>
      <c r="B29" s="7"/>
      <c r="C29" s="7"/>
      <c r="D29" s="7"/>
      <c r="E29" s="7"/>
      <c r="F29" s="7"/>
      <c r="G29" s="7"/>
      <c r="H29" s="7"/>
      <c r="I29" s="7"/>
    </row>
    <row r="30" spans="1:18" ht="13.5" customHeight="1">
      <c r="A30" s="7"/>
      <c r="B30" s="7"/>
      <c r="C30" s="7"/>
      <c r="D30" s="7"/>
      <c r="E30" s="7"/>
      <c r="F30" s="7"/>
      <c r="G30" s="7"/>
      <c r="H30" s="7"/>
      <c r="I30" s="7"/>
    </row>
    <row r="31" spans="1:18" ht="13.5" customHeight="1">
      <c r="A31" s="7"/>
      <c r="B31" s="7"/>
      <c r="C31" s="7"/>
      <c r="D31" s="7"/>
      <c r="E31" s="7"/>
      <c r="F31" s="7"/>
      <c r="G31" s="7"/>
      <c r="H31" s="7"/>
      <c r="I31" s="7"/>
    </row>
  </sheetData>
  <hyperlinks>
    <hyperlink ref="B13" r:id="rId1" xr:uid="{00000000-0004-0000-0100-000000000000}"/>
    <hyperlink ref="B16" r:id="rId2" xr:uid="{00000000-0004-0000-0100-000001000000}"/>
    <hyperlink ref="B20" r:id="rId3" xr:uid="{00000000-0004-0000-0100-000002000000}"/>
  </hyperlinks>
  <pageMargins left="0.7" right="0.7" top="0.75" bottom="0.75" header="0.3" footer="0.3"/>
  <pageSetup paperSize="9" orientation="portrait" r:id="rId4"/>
  <drawing r:id="rId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P45"/>
  <sheetViews>
    <sheetView zoomScaleNormal="100" workbookViewId="0"/>
  </sheetViews>
  <sheetFormatPr defaultColWidth="9.33203125" defaultRowHeight="13.5"/>
  <cols>
    <col min="1" max="1" width="9.33203125" style="7"/>
    <col min="2" max="2" width="14.33203125" style="7" bestFit="1" customWidth="1"/>
    <col min="3" max="3" width="21.1640625" style="7" bestFit="1" customWidth="1"/>
    <col min="4" max="4" width="12.83203125" style="7" bestFit="1" customWidth="1"/>
    <col min="5" max="5" width="18.1640625" style="7" bestFit="1" customWidth="1"/>
    <col min="6" max="6" width="16.83203125" style="7" bestFit="1" customWidth="1"/>
    <col min="7" max="7" width="14.33203125" style="7" bestFit="1" customWidth="1"/>
    <col min="8" max="8" width="21.1640625" style="7" bestFit="1" customWidth="1"/>
    <col min="9" max="9" width="12.83203125" style="7" bestFit="1" customWidth="1"/>
    <col min="10" max="10" width="18.1640625" style="7" bestFit="1" customWidth="1"/>
    <col min="11" max="11" width="16.83203125" style="7" bestFit="1" customWidth="1"/>
    <col min="12" max="12" width="14.33203125" style="7" bestFit="1" customWidth="1"/>
    <col min="13" max="13" width="21.1640625" style="7" bestFit="1" customWidth="1"/>
    <col min="14" max="14" width="12.83203125" style="7" bestFit="1" customWidth="1"/>
    <col min="15" max="15" width="18.1640625" style="7" bestFit="1" customWidth="1"/>
    <col min="16" max="16" width="16.83203125" style="7" bestFit="1" customWidth="1"/>
    <col min="17" max="16384" width="9.33203125" style="7"/>
  </cols>
  <sheetData>
    <row r="1" spans="1:16">
      <c r="A1" s="36" t="s">
        <v>538</v>
      </c>
    </row>
    <row r="2" spans="1:16" ht="17.25">
      <c r="A2" s="272" t="s">
        <v>1023</v>
      </c>
    </row>
    <row r="3" spans="1:16" ht="17.25">
      <c r="A3" s="273" t="s">
        <v>1024</v>
      </c>
    </row>
    <row r="4" spans="1:16" s="366" customFormat="1" ht="27">
      <c r="A4" s="366" t="s">
        <v>224</v>
      </c>
      <c r="B4" s="392" t="s">
        <v>541</v>
      </c>
      <c r="C4" s="393" t="s">
        <v>542</v>
      </c>
      <c r="D4" s="393" t="s">
        <v>543</v>
      </c>
      <c r="E4" s="394" t="s">
        <v>544</v>
      </c>
      <c r="F4" s="395" t="s">
        <v>545</v>
      </c>
      <c r="G4" s="392" t="s">
        <v>546</v>
      </c>
      <c r="H4" s="393" t="s">
        <v>547</v>
      </c>
      <c r="I4" s="393" t="s">
        <v>548</v>
      </c>
      <c r="J4" s="393" t="s">
        <v>549</v>
      </c>
      <c r="K4" s="396" t="s">
        <v>550</v>
      </c>
      <c r="L4" s="392" t="s">
        <v>551</v>
      </c>
      <c r="M4" s="393" t="s">
        <v>552</v>
      </c>
      <c r="N4" s="393" t="s">
        <v>553</v>
      </c>
      <c r="O4" s="393" t="s">
        <v>554</v>
      </c>
      <c r="P4" s="396" t="s">
        <v>555</v>
      </c>
    </row>
    <row r="5" spans="1:16">
      <c r="A5" s="346" t="s">
        <v>1109</v>
      </c>
      <c r="B5" s="347">
        <v>15.6</v>
      </c>
      <c r="C5" s="348">
        <v>1</v>
      </c>
      <c r="D5" s="348">
        <v>0.4</v>
      </c>
      <c r="E5" s="348">
        <v>1</v>
      </c>
      <c r="F5" s="349">
        <v>0.2</v>
      </c>
      <c r="G5" s="347">
        <v>15.7</v>
      </c>
      <c r="H5" s="348">
        <v>1.1000000000000001</v>
      </c>
      <c r="I5" s="348">
        <v>0.3</v>
      </c>
      <c r="J5" s="348">
        <v>1</v>
      </c>
      <c r="K5" s="349">
        <v>0.1</v>
      </c>
      <c r="L5" s="347">
        <v>15.6</v>
      </c>
      <c r="M5" s="348">
        <v>1.1000000000000001</v>
      </c>
      <c r="N5" s="348">
        <v>0.4</v>
      </c>
      <c r="O5" s="348">
        <v>1</v>
      </c>
      <c r="P5" s="349">
        <v>0.1</v>
      </c>
    </row>
    <row r="6" spans="1:16">
      <c r="A6" s="346" t="s">
        <v>369</v>
      </c>
      <c r="B6" s="347">
        <v>19</v>
      </c>
      <c r="C6" s="348">
        <v>2.2000000000000002</v>
      </c>
      <c r="D6" s="348">
        <v>1</v>
      </c>
      <c r="E6" s="348">
        <v>2.2000000000000002</v>
      </c>
      <c r="F6" s="349">
        <v>0.3</v>
      </c>
      <c r="G6" s="347">
        <v>18</v>
      </c>
      <c r="H6" s="348">
        <v>2.1</v>
      </c>
      <c r="I6" s="348">
        <v>0.8</v>
      </c>
      <c r="J6" s="348">
        <v>1.9</v>
      </c>
      <c r="K6" s="349">
        <v>0.2</v>
      </c>
      <c r="L6" s="347">
        <v>18.5</v>
      </c>
      <c r="M6" s="348">
        <v>2.2000000000000002</v>
      </c>
      <c r="N6" s="348">
        <v>0.9</v>
      </c>
      <c r="O6" s="348">
        <v>2</v>
      </c>
      <c r="P6" s="349">
        <v>0.2</v>
      </c>
    </row>
    <row r="7" spans="1:16">
      <c r="A7" s="346" t="s">
        <v>355</v>
      </c>
      <c r="B7" s="347">
        <v>22.1</v>
      </c>
      <c r="C7" s="348">
        <v>3</v>
      </c>
      <c r="D7" s="348">
        <v>1.5</v>
      </c>
      <c r="E7" s="348">
        <v>3.7</v>
      </c>
      <c r="F7" s="349">
        <v>0.4</v>
      </c>
      <c r="G7" s="347">
        <v>21.8</v>
      </c>
      <c r="H7" s="348">
        <v>2.9</v>
      </c>
      <c r="I7" s="348">
        <v>1.4</v>
      </c>
      <c r="J7" s="348">
        <v>3</v>
      </c>
      <c r="K7" s="349">
        <v>0.4</v>
      </c>
      <c r="L7" s="347">
        <v>21.9</v>
      </c>
      <c r="M7" s="348">
        <v>2.9</v>
      </c>
      <c r="N7" s="348">
        <v>1.4</v>
      </c>
      <c r="O7" s="348">
        <v>3.3</v>
      </c>
      <c r="P7" s="349">
        <v>0.4</v>
      </c>
    </row>
    <row r="8" spans="1:16">
      <c r="A8" s="346" t="s">
        <v>356</v>
      </c>
      <c r="B8" s="347">
        <v>24.7</v>
      </c>
      <c r="C8" s="348">
        <v>3.3</v>
      </c>
      <c r="D8" s="348">
        <v>2</v>
      </c>
      <c r="E8" s="348">
        <v>4.7</v>
      </c>
      <c r="F8" s="349">
        <v>0.7</v>
      </c>
      <c r="G8" s="347">
        <v>24.6</v>
      </c>
      <c r="H8" s="348">
        <v>3.2</v>
      </c>
      <c r="I8" s="348">
        <v>2</v>
      </c>
      <c r="J8" s="348">
        <v>4.0999999999999996</v>
      </c>
      <c r="K8" s="349">
        <v>0.7</v>
      </c>
      <c r="L8" s="347">
        <v>24.6</v>
      </c>
      <c r="M8" s="348">
        <v>3.2</v>
      </c>
      <c r="N8" s="348">
        <v>2</v>
      </c>
      <c r="O8" s="348">
        <v>4.4000000000000004</v>
      </c>
      <c r="P8" s="349">
        <v>0.7</v>
      </c>
    </row>
    <row r="9" spans="1:16">
      <c r="A9" s="346" t="s">
        <v>357</v>
      </c>
      <c r="B9" s="347">
        <v>27.5</v>
      </c>
      <c r="C9" s="348">
        <v>3.7</v>
      </c>
      <c r="D9" s="348">
        <v>2.7</v>
      </c>
      <c r="E9" s="348">
        <v>6.1</v>
      </c>
      <c r="F9" s="349">
        <v>1</v>
      </c>
      <c r="G9" s="347">
        <v>27.3</v>
      </c>
      <c r="H9" s="348">
        <v>3.5</v>
      </c>
      <c r="I9" s="348">
        <v>2.8</v>
      </c>
      <c r="J9" s="348">
        <v>5.2</v>
      </c>
      <c r="K9" s="349">
        <v>1</v>
      </c>
      <c r="L9" s="347">
        <v>27.4</v>
      </c>
      <c r="M9" s="348">
        <v>3.6</v>
      </c>
      <c r="N9" s="348">
        <v>2.8</v>
      </c>
      <c r="O9" s="348">
        <v>5.6</v>
      </c>
      <c r="P9" s="349">
        <v>1</v>
      </c>
    </row>
    <row r="10" spans="1:16">
      <c r="A10" s="346" t="s">
        <v>358</v>
      </c>
      <c r="B10" s="347">
        <v>30</v>
      </c>
      <c r="C10" s="348">
        <v>3.7</v>
      </c>
      <c r="D10" s="348">
        <v>3.4</v>
      </c>
      <c r="E10" s="348">
        <v>7</v>
      </c>
      <c r="F10" s="349">
        <v>1.2</v>
      </c>
      <c r="G10" s="347">
        <v>29.6</v>
      </c>
      <c r="H10" s="348">
        <v>3.5</v>
      </c>
      <c r="I10" s="348">
        <v>3.4</v>
      </c>
      <c r="J10" s="348">
        <v>6.2</v>
      </c>
      <c r="K10" s="349">
        <v>1.2</v>
      </c>
      <c r="L10" s="347">
        <v>29.8</v>
      </c>
      <c r="M10" s="348">
        <v>3.6</v>
      </c>
      <c r="N10" s="348">
        <v>3.4</v>
      </c>
      <c r="O10" s="348">
        <v>6.5</v>
      </c>
      <c r="P10" s="349">
        <v>1.2</v>
      </c>
    </row>
    <row r="11" spans="1:16">
      <c r="A11" s="346" t="s">
        <v>359</v>
      </c>
      <c r="B11" s="347">
        <v>32.4</v>
      </c>
      <c r="C11" s="348">
        <v>3.8</v>
      </c>
      <c r="D11" s="348">
        <v>4.3</v>
      </c>
      <c r="E11" s="348">
        <v>8</v>
      </c>
      <c r="F11" s="349">
        <v>1.4</v>
      </c>
      <c r="G11" s="347">
        <v>30.8</v>
      </c>
      <c r="H11" s="348">
        <v>3.5</v>
      </c>
      <c r="I11" s="348">
        <v>4.3</v>
      </c>
      <c r="J11" s="348">
        <v>7.3</v>
      </c>
      <c r="K11" s="349">
        <v>1.5</v>
      </c>
      <c r="L11" s="347">
        <v>31.5</v>
      </c>
      <c r="M11" s="348">
        <v>3.6</v>
      </c>
      <c r="N11" s="348">
        <v>4.3</v>
      </c>
      <c r="O11" s="348">
        <v>7.7</v>
      </c>
      <c r="P11" s="349">
        <v>1.5</v>
      </c>
    </row>
    <row r="12" spans="1:16">
      <c r="A12" s="346" t="s">
        <v>360</v>
      </c>
      <c r="B12" s="347">
        <v>34.9</v>
      </c>
      <c r="C12" s="348">
        <v>4.0999999999999996</v>
      </c>
      <c r="D12" s="348">
        <v>5.5</v>
      </c>
      <c r="E12" s="348">
        <v>9.6</v>
      </c>
      <c r="F12" s="349">
        <v>1.5</v>
      </c>
      <c r="G12" s="347">
        <v>32.299999999999997</v>
      </c>
      <c r="H12" s="348">
        <v>3.4</v>
      </c>
      <c r="I12" s="348">
        <v>5.5</v>
      </c>
      <c r="J12" s="348">
        <v>8.6</v>
      </c>
      <c r="K12" s="349">
        <v>1.7</v>
      </c>
      <c r="L12" s="347">
        <v>33.5</v>
      </c>
      <c r="M12" s="348">
        <v>3.7</v>
      </c>
      <c r="N12" s="348">
        <v>5.5</v>
      </c>
      <c r="O12" s="348">
        <v>9.1</v>
      </c>
      <c r="P12" s="349">
        <v>1.6</v>
      </c>
    </row>
    <row r="13" spans="1:16">
      <c r="A13" s="346" t="s">
        <v>361</v>
      </c>
      <c r="B13" s="347">
        <v>37.799999999999997</v>
      </c>
      <c r="C13" s="348">
        <v>4.0999999999999996</v>
      </c>
      <c r="D13" s="348">
        <v>6.9</v>
      </c>
      <c r="E13" s="348">
        <v>10.5</v>
      </c>
      <c r="F13" s="349">
        <v>1.7</v>
      </c>
      <c r="G13" s="347">
        <v>34.799999999999997</v>
      </c>
      <c r="H13" s="348">
        <v>3.4</v>
      </c>
      <c r="I13" s="348">
        <v>6.6</v>
      </c>
      <c r="J13" s="348">
        <v>9.4</v>
      </c>
      <c r="K13" s="349">
        <v>1.6</v>
      </c>
      <c r="L13" s="347">
        <v>36.200000000000003</v>
      </c>
      <c r="M13" s="348">
        <v>3.8</v>
      </c>
      <c r="N13" s="348">
        <v>6.7</v>
      </c>
      <c r="O13" s="348">
        <v>9.9</v>
      </c>
      <c r="P13" s="349">
        <v>1.6</v>
      </c>
    </row>
    <row r="14" spans="1:16">
      <c r="A14" s="346" t="s">
        <v>362</v>
      </c>
      <c r="B14" s="347">
        <v>39.6</v>
      </c>
      <c r="C14" s="348">
        <v>3.9</v>
      </c>
      <c r="D14" s="348">
        <v>7.5</v>
      </c>
      <c r="E14" s="348">
        <v>10.9</v>
      </c>
      <c r="F14" s="349">
        <v>1.4</v>
      </c>
      <c r="G14" s="347">
        <v>35.799999999999997</v>
      </c>
      <c r="H14" s="348">
        <v>3.1</v>
      </c>
      <c r="I14" s="348">
        <v>7.1</v>
      </c>
      <c r="J14" s="348">
        <v>9.5</v>
      </c>
      <c r="K14" s="349">
        <v>1.3</v>
      </c>
      <c r="L14" s="347">
        <v>37.6</v>
      </c>
      <c r="M14" s="348">
        <v>3.5</v>
      </c>
      <c r="N14" s="348">
        <v>7.3</v>
      </c>
      <c r="O14" s="348">
        <v>10.1</v>
      </c>
      <c r="P14" s="349">
        <v>1.4</v>
      </c>
    </row>
    <row r="15" spans="1:16">
      <c r="A15" s="346" t="s">
        <v>363</v>
      </c>
      <c r="B15" s="347">
        <v>40.799999999999997</v>
      </c>
      <c r="C15" s="348">
        <v>3.7</v>
      </c>
      <c r="D15" s="348">
        <v>7.6</v>
      </c>
      <c r="E15" s="348">
        <v>11</v>
      </c>
      <c r="F15" s="349">
        <v>1.2</v>
      </c>
      <c r="G15" s="347">
        <v>36.6</v>
      </c>
      <c r="H15" s="348">
        <v>2.8</v>
      </c>
      <c r="I15" s="348">
        <v>7.4</v>
      </c>
      <c r="J15" s="348">
        <v>9.9</v>
      </c>
      <c r="K15" s="349">
        <v>1.1000000000000001</v>
      </c>
      <c r="L15" s="347">
        <v>38.6</v>
      </c>
      <c r="M15" s="348">
        <v>3.3</v>
      </c>
      <c r="N15" s="348">
        <v>7.5</v>
      </c>
      <c r="O15" s="348">
        <v>10.4</v>
      </c>
      <c r="P15" s="349">
        <v>1.2</v>
      </c>
    </row>
    <row r="16" spans="1:16">
      <c r="A16" s="346" t="s">
        <v>364</v>
      </c>
      <c r="B16" s="347">
        <v>41.3</v>
      </c>
      <c r="C16" s="348">
        <v>3.5</v>
      </c>
      <c r="D16" s="348">
        <v>7.1</v>
      </c>
      <c r="E16" s="348">
        <v>12.1</v>
      </c>
      <c r="F16" s="349">
        <v>1.1000000000000001</v>
      </c>
      <c r="G16" s="347">
        <v>37</v>
      </c>
      <c r="H16" s="348">
        <v>2.7</v>
      </c>
      <c r="I16" s="348">
        <v>6.9</v>
      </c>
      <c r="J16" s="348">
        <v>10.7</v>
      </c>
      <c r="K16" s="349">
        <v>1</v>
      </c>
      <c r="L16" s="347">
        <v>38.9</v>
      </c>
      <c r="M16" s="348">
        <v>3.1</v>
      </c>
      <c r="N16" s="348">
        <v>7</v>
      </c>
      <c r="O16" s="348">
        <v>11.3</v>
      </c>
      <c r="P16" s="349">
        <v>1</v>
      </c>
    </row>
    <row r="17" spans="1:16">
      <c r="A17" s="346" t="s">
        <v>365</v>
      </c>
      <c r="B17" s="347">
        <v>40.6</v>
      </c>
      <c r="C17" s="348">
        <v>3.3</v>
      </c>
      <c r="D17" s="348">
        <v>6</v>
      </c>
      <c r="E17" s="348">
        <v>12.9</v>
      </c>
      <c r="F17" s="349">
        <v>1</v>
      </c>
      <c r="G17" s="347">
        <v>36.5</v>
      </c>
      <c r="H17" s="348">
        <v>2.4</v>
      </c>
      <c r="I17" s="348">
        <v>5.9</v>
      </c>
      <c r="J17" s="348">
        <v>11.6</v>
      </c>
      <c r="K17" s="349">
        <v>0.8</v>
      </c>
      <c r="L17" s="347">
        <v>38.4</v>
      </c>
      <c r="M17" s="348">
        <v>2.8</v>
      </c>
      <c r="N17" s="348">
        <v>6</v>
      </c>
      <c r="O17" s="348">
        <v>12.2</v>
      </c>
      <c r="P17" s="349">
        <v>0.9</v>
      </c>
    </row>
    <row r="18" spans="1:16">
      <c r="A18" s="346" t="s">
        <v>366</v>
      </c>
      <c r="B18" s="347">
        <v>38.4</v>
      </c>
      <c r="C18" s="348">
        <v>2.9</v>
      </c>
      <c r="D18" s="348">
        <v>4.7</v>
      </c>
      <c r="E18" s="348">
        <v>13.9</v>
      </c>
      <c r="F18" s="349">
        <v>0.7</v>
      </c>
      <c r="G18" s="347">
        <v>35.299999999999997</v>
      </c>
      <c r="H18" s="348">
        <v>2</v>
      </c>
      <c r="I18" s="348">
        <v>4.3</v>
      </c>
      <c r="J18" s="348">
        <v>12.3</v>
      </c>
      <c r="K18" s="349">
        <v>0.5</v>
      </c>
      <c r="L18" s="347">
        <v>36.700000000000003</v>
      </c>
      <c r="M18" s="348">
        <v>2.4</v>
      </c>
      <c r="N18" s="348">
        <v>4.5</v>
      </c>
      <c r="O18" s="348">
        <v>12.9</v>
      </c>
      <c r="P18" s="349">
        <v>0.6</v>
      </c>
    </row>
    <row r="19" spans="1:16">
      <c r="A19" s="346" t="s">
        <v>367</v>
      </c>
      <c r="B19" s="347">
        <v>36.9</v>
      </c>
      <c r="C19" s="348">
        <v>2.5</v>
      </c>
      <c r="D19" s="348">
        <v>2.8</v>
      </c>
      <c r="E19" s="348">
        <v>13.8</v>
      </c>
      <c r="F19" s="349">
        <v>0.4</v>
      </c>
      <c r="G19" s="347">
        <v>33.4</v>
      </c>
      <c r="H19" s="348">
        <v>1.5</v>
      </c>
      <c r="I19" s="348">
        <v>2.7</v>
      </c>
      <c r="J19" s="348">
        <v>13</v>
      </c>
      <c r="K19" s="349">
        <v>0.3</v>
      </c>
      <c r="L19" s="347">
        <v>34.700000000000003</v>
      </c>
      <c r="M19" s="348">
        <v>1.9</v>
      </c>
      <c r="N19" s="348">
        <v>2.7</v>
      </c>
      <c r="O19" s="348">
        <v>13.3</v>
      </c>
      <c r="P19" s="349">
        <v>0.3</v>
      </c>
    </row>
    <row r="20" spans="1:16">
      <c r="A20" s="346" t="s">
        <v>274</v>
      </c>
      <c r="B20" s="350">
        <v>32.799999999999997</v>
      </c>
      <c r="C20" s="351">
        <v>3.5</v>
      </c>
      <c r="D20" s="351">
        <v>4.7</v>
      </c>
      <c r="E20" s="351">
        <v>8.4</v>
      </c>
      <c r="F20" s="352">
        <v>1.1000000000000001</v>
      </c>
      <c r="G20" s="350">
        <v>30.6</v>
      </c>
      <c r="H20" s="351">
        <v>3</v>
      </c>
      <c r="I20" s="351">
        <v>4.5</v>
      </c>
      <c r="J20" s="351">
        <v>7.5</v>
      </c>
      <c r="K20" s="352">
        <v>1</v>
      </c>
      <c r="L20" s="350">
        <v>31.6</v>
      </c>
      <c r="M20" s="351">
        <v>3.2</v>
      </c>
      <c r="N20" s="351">
        <v>4.5999999999999996</v>
      </c>
      <c r="O20" s="351">
        <v>7.9</v>
      </c>
      <c r="P20" s="352">
        <v>1</v>
      </c>
    </row>
    <row r="21" spans="1:16">
      <c r="A21" s="284" t="s">
        <v>368</v>
      </c>
    </row>
    <row r="22" spans="1:16">
      <c r="A22" s="284" t="s">
        <v>539</v>
      </c>
    </row>
    <row r="23" spans="1:16">
      <c r="A23" s="284" t="s">
        <v>540</v>
      </c>
    </row>
    <row r="24" spans="1:16" ht="17.25">
      <c r="A24" s="272" t="s">
        <v>1025</v>
      </c>
    </row>
    <row r="25" spans="1:16" ht="17.25">
      <c r="A25" s="273" t="s">
        <v>1026</v>
      </c>
    </row>
    <row r="26" spans="1:16" ht="27">
      <c r="A26" s="366" t="s">
        <v>224</v>
      </c>
      <c r="B26" s="392" t="s">
        <v>541</v>
      </c>
      <c r="C26" s="393" t="s">
        <v>542</v>
      </c>
      <c r="D26" s="393" t="s">
        <v>543</v>
      </c>
      <c r="E26" s="394" t="s">
        <v>544</v>
      </c>
      <c r="F26" s="395" t="s">
        <v>545</v>
      </c>
      <c r="G26" s="392" t="s">
        <v>546</v>
      </c>
      <c r="H26" s="393" t="s">
        <v>547</v>
      </c>
      <c r="I26" s="393" t="s">
        <v>548</v>
      </c>
      <c r="J26" s="393" t="s">
        <v>549</v>
      </c>
      <c r="K26" s="396" t="s">
        <v>550</v>
      </c>
      <c r="L26" s="392" t="s">
        <v>551</v>
      </c>
      <c r="M26" s="393" t="s">
        <v>552</v>
      </c>
      <c r="N26" s="393" t="s">
        <v>553</v>
      </c>
      <c r="O26" s="393" t="s">
        <v>554</v>
      </c>
      <c r="P26" s="396" t="s">
        <v>555</v>
      </c>
    </row>
    <row r="27" spans="1:16">
      <c r="A27" s="346" t="s">
        <v>1109</v>
      </c>
      <c r="B27" s="347">
        <v>4.2</v>
      </c>
      <c r="C27" s="348">
        <v>0.3</v>
      </c>
      <c r="D27" s="348">
        <v>0.1</v>
      </c>
      <c r="E27" s="348">
        <v>0.3</v>
      </c>
      <c r="F27" s="349">
        <v>0</v>
      </c>
      <c r="G27" s="347">
        <v>4.7</v>
      </c>
      <c r="H27" s="348">
        <v>0.3</v>
      </c>
      <c r="I27" s="348">
        <v>0.1</v>
      </c>
      <c r="J27" s="348">
        <v>0.3</v>
      </c>
      <c r="K27" s="349">
        <v>0</v>
      </c>
      <c r="L27" s="347">
        <v>4.5</v>
      </c>
      <c r="M27" s="348">
        <v>0.3</v>
      </c>
      <c r="N27" s="348">
        <v>0.1</v>
      </c>
      <c r="O27" s="348">
        <v>0.3</v>
      </c>
      <c r="P27" s="349">
        <v>0</v>
      </c>
    </row>
    <row r="28" spans="1:16">
      <c r="A28" s="346" t="s">
        <v>369</v>
      </c>
      <c r="B28" s="347">
        <v>5.7</v>
      </c>
      <c r="C28" s="348">
        <v>0.7</v>
      </c>
      <c r="D28" s="348">
        <v>0.3</v>
      </c>
      <c r="E28" s="348">
        <v>0.7</v>
      </c>
      <c r="F28" s="349">
        <v>0.1</v>
      </c>
      <c r="G28" s="347">
        <v>6.7</v>
      </c>
      <c r="H28" s="348">
        <v>0.8</v>
      </c>
      <c r="I28" s="348">
        <v>0.3</v>
      </c>
      <c r="J28" s="348">
        <v>0.7</v>
      </c>
      <c r="K28" s="349">
        <v>0.1</v>
      </c>
      <c r="L28" s="347">
        <v>6.2</v>
      </c>
      <c r="M28" s="348">
        <v>0.7</v>
      </c>
      <c r="N28" s="348">
        <v>0.3</v>
      </c>
      <c r="O28" s="348">
        <v>0.7</v>
      </c>
      <c r="P28" s="349">
        <v>0.1</v>
      </c>
    </row>
    <row r="29" spans="1:16">
      <c r="A29" s="346" t="s">
        <v>355</v>
      </c>
      <c r="B29" s="347">
        <v>7.8</v>
      </c>
      <c r="C29" s="348">
        <v>1.1000000000000001</v>
      </c>
      <c r="D29" s="348">
        <v>0.5</v>
      </c>
      <c r="E29" s="348">
        <v>1.3</v>
      </c>
      <c r="F29" s="349">
        <v>0.2</v>
      </c>
      <c r="G29" s="347">
        <v>9.3000000000000007</v>
      </c>
      <c r="H29" s="348">
        <v>1.2</v>
      </c>
      <c r="I29" s="348">
        <v>0.6</v>
      </c>
      <c r="J29" s="348">
        <v>1.3</v>
      </c>
      <c r="K29" s="349">
        <v>0.2</v>
      </c>
      <c r="L29" s="347">
        <v>8.5</v>
      </c>
      <c r="M29" s="348">
        <v>1.1000000000000001</v>
      </c>
      <c r="N29" s="348">
        <v>0.6</v>
      </c>
      <c r="O29" s="348">
        <v>1.3</v>
      </c>
      <c r="P29" s="349">
        <v>0.2</v>
      </c>
    </row>
    <row r="30" spans="1:16">
      <c r="A30" s="346" t="s">
        <v>356</v>
      </c>
      <c r="B30" s="347">
        <v>9.1999999999999993</v>
      </c>
      <c r="C30" s="348">
        <v>1.2</v>
      </c>
      <c r="D30" s="348">
        <v>0.7</v>
      </c>
      <c r="E30" s="348">
        <v>1.7</v>
      </c>
      <c r="F30" s="349">
        <v>0.3</v>
      </c>
      <c r="G30" s="347">
        <v>11.1</v>
      </c>
      <c r="H30" s="348">
        <v>1.4</v>
      </c>
      <c r="I30" s="348">
        <v>0.9</v>
      </c>
      <c r="J30" s="348">
        <v>1.9</v>
      </c>
      <c r="K30" s="349">
        <v>0.3</v>
      </c>
      <c r="L30" s="347">
        <v>10.1</v>
      </c>
      <c r="M30" s="348">
        <v>1.3</v>
      </c>
      <c r="N30" s="348">
        <v>0.8</v>
      </c>
      <c r="O30" s="348">
        <v>1.8</v>
      </c>
      <c r="P30" s="349">
        <v>0.3</v>
      </c>
    </row>
    <row r="31" spans="1:16">
      <c r="A31" s="346" t="s">
        <v>357</v>
      </c>
      <c r="B31" s="347">
        <v>10.8</v>
      </c>
      <c r="C31" s="348">
        <v>1.4</v>
      </c>
      <c r="D31" s="348">
        <v>1.1000000000000001</v>
      </c>
      <c r="E31" s="348">
        <v>2.4</v>
      </c>
      <c r="F31" s="349">
        <v>0.4</v>
      </c>
      <c r="G31" s="347">
        <v>13</v>
      </c>
      <c r="H31" s="348">
        <v>1.7</v>
      </c>
      <c r="I31" s="348">
        <v>1.3</v>
      </c>
      <c r="J31" s="348">
        <v>2.5</v>
      </c>
      <c r="K31" s="349">
        <v>0.5</v>
      </c>
      <c r="L31" s="347">
        <v>11.9</v>
      </c>
      <c r="M31" s="348">
        <v>1.6</v>
      </c>
      <c r="N31" s="348">
        <v>1.2</v>
      </c>
      <c r="O31" s="348">
        <v>2.4</v>
      </c>
      <c r="P31" s="349">
        <v>0.4</v>
      </c>
    </row>
    <row r="32" spans="1:16">
      <c r="A32" s="346" t="s">
        <v>358</v>
      </c>
      <c r="B32" s="347">
        <v>13</v>
      </c>
      <c r="C32" s="348">
        <v>1.6</v>
      </c>
      <c r="D32" s="348">
        <v>1.5</v>
      </c>
      <c r="E32" s="348">
        <v>3</v>
      </c>
      <c r="F32" s="349">
        <v>0.5</v>
      </c>
      <c r="G32" s="347">
        <v>15.3</v>
      </c>
      <c r="H32" s="348">
        <v>1.8</v>
      </c>
      <c r="I32" s="348">
        <v>1.7</v>
      </c>
      <c r="J32" s="348">
        <v>3.2</v>
      </c>
      <c r="K32" s="349">
        <v>0.6</v>
      </c>
      <c r="L32" s="347">
        <v>14.1</v>
      </c>
      <c r="M32" s="348">
        <v>1.7</v>
      </c>
      <c r="N32" s="348">
        <v>1.6</v>
      </c>
      <c r="O32" s="348">
        <v>3.1</v>
      </c>
      <c r="P32" s="349">
        <v>0.6</v>
      </c>
    </row>
    <row r="33" spans="1:16">
      <c r="A33" s="346" t="s">
        <v>359</v>
      </c>
      <c r="B33" s="347">
        <v>15.7</v>
      </c>
      <c r="C33" s="348">
        <v>1.8</v>
      </c>
      <c r="D33" s="348">
        <v>2.1</v>
      </c>
      <c r="E33" s="348">
        <v>3.9</v>
      </c>
      <c r="F33" s="349">
        <v>0.7</v>
      </c>
      <c r="G33" s="347">
        <v>17.3</v>
      </c>
      <c r="H33" s="348">
        <v>2</v>
      </c>
      <c r="I33" s="348">
        <v>2.4</v>
      </c>
      <c r="J33" s="348">
        <v>4.0999999999999996</v>
      </c>
      <c r="K33" s="349">
        <v>0.8</v>
      </c>
      <c r="L33" s="347">
        <v>16.5</v>
      </c>
      <c r="M33" s="348">
        <v>1.9</v>
      </c>
      <c r="N33" s="348">
        <v>2.2000000000000002</v>
      </c>
      <c r="O33" s="348">
        <v>4</v>
      </c>
      <c r="P33" s="349">
        <v>0.8</v>
      </c>
    </row>
    <row r="34" spans="1:16">
      <c r="A34" s="346" t="s">
        <v>360</v>
      </c>
      <c r="B34" s="347">
        <v>18.2</v>
      </c>
      <c r="C34" s="348">
        <v>2.1</v>
      </c>
      <c r="D34" s="348">
        <v>2.9</v>
      </c>
      <c r="E34" s="348">
        <v>5</v>
      </c>
      <c r="F34" s="349">
        <v>0.8</v>
      </c>
      <c r="G34" s="347">
        <v>19.399999999999999</v>
      </c>
      <c r="H34" s="348">
        <v>2.1</v>
      </c>
      <c r="I34" s="348">
        <v>3.3</v>
      </c>
      <c r="J34" s="348">
        <v>5.2</v>
      </c>
      <c r="K34" s="349">
        <v>1</v>
      </c>
      <c r="L34" s="347">
        <v>18.8</v>
      </c>
      <c r="M34" s="348">
        <v>2.1</v>
      </c>
      <c r="N34" s="348">
        <v>3.1</v>
      </c>
      <c r="O34" s="348">
        <v>5.0999999999999996</v>
      </c>
      <c r="P34" s="349">
        <v>0.9</v>
      </c>
    </row>
    <row r="35" spans="1:16">
      <c r="A35" s="346" t="s">
        <v>361</v>
      </c>
      <c r="B35" s="347">
        <v>22</v>
      </c>
      <c r="C35" s="348">
        <v>2.4</v>
      </c>
      <c r="D35" s="348">
        <v>4</v>
      </c>
      <c r="E35" s="348">
        <v>6.1</v>
      </c>
      <c r="F35" s="349">
        <v>1</v>
      </c>
      <c r="G35" s="347">
        <v>22.9</v>
      </c>
      <c r="H35" s="348">
        <v>2.2999999999999998</v>
      </c>
      <c r="I35" s="348">
        <v>4.3</v>
      </c>
      <c r="J35" s="348">
        <v>6.2</v>
      </c>
      <c r="K35" s="349">
        <v>1</v>
      </c>
      <c r="L35" s="347">
        <v>22.4</v>
      </c>
      <c r="M35" s="348">
        <v>2.2999999999999998</v>
      </c>
      <c r="N35" s="348">
        <v>4.2</v>
      </c>
      <c r="O35" s="348">
        <v>6.2</v>
      </c>
      <c r="P35" s="349">
        <v>1</v>
      </c>
    </row>
    <row r="36" spans="1:16">
      <c r="A36" s="346" t="s">
        <v>362</v>
      </c>
      <c r="B36" s="347">
        <v>24.9</v>
      </c>
      <c r="C36" s="348">
        <v>2.5</v>
      </c>
      <c r="D36" s="348">
        <v>4.7</v>
      </c>
      <c r="E36" s="348">
        <v>6.8</v>
      </c>
      <c r="F36" s="349">
        <v>0.9</v>
      </c>
      <c r="G36" s="347">
        <v>25.1</v>
      </c>
      <c r="H36" s="348">
        <v>2.2000000000000002</v>
      </c>
      <c r="I36" s="348">
        <v>5</v>
      </c>
      <c r="J36" s="348">
        <v>6.6</v>
      </c>
      <c r="K36" s="349">
        <v>0.9</v>
      </c>
      <c r="L36" s="347">
        <v>25</v>
      </c>
      <c r="M36" s="348">
        <v>2.2999999999999998</v>
      </c>
      <c r="N36" s="348">
        <v>4.9000000000000004</v>
      </c>
      <c r="O36" s="348">
        <v>6.7</v>
      </c>
      <c r="P36" s="349">
        <v>0.9</v>
      </c>
    </row>
    <row r="37" spans="1:16">
      <c r="A37" s="346" t="s">
        <v>363</v>
      </c>
      <c r="B37" s="347">
        <v>27.5</v>
      </c>
      <c r="C37" s="348">
        <v>2.5</v>
      </c>
      <c r="D37" s="348">
        <v>5.0999999999999996</v>
      </c>
      <c r="E37" s="348">
        <v>7.4</v>
      </c>
      <c r="F37" s="349">
        <v>0.8</v>
      </c>
      <c r="G37" s="347">
        <v>26.9</v>
      </c>
      <c r="H37" s="348">
        <v>2.1</v>
      </c>
      <c r="I37" s="348">
        <v>5.4</v>
      </c>
      <c r="J37" s="348">
        <v>7.3</v>
      </c>
      <c r="K37" s="349">
        <v>0.8</v>
      </c>
      <c r="L37" s="347">
        <v>27.2</v>
      </c>
      <c r="M37" s="348">
        <v>2.2999999999999998</v>
      </c>
      <c r="N37" s="348">
        <v>5.3</v>
      </c>
      <c r="O37" s="348">
        <v>7.3</v>
      </c>
      <c r="P37" s="349">
        <v>0.8</v>
      </c>
    </row>
    <row r="38" spans="1:16">
      <c r="A38" s="346" t="s">
        <v>364</v>
      </c>
      <c r="B38" s="347">
        <v>28.5</v>
      </c>
      <c r="C38" s="348">
        <v>2.4</v>
      </c>
      <c r="D38" s="348">
        <v>4.9000000000000004</v>
      </c>
      <c r="E38" s="348">
        <v>8.4</v>
      </c>
      <c r="F38" s="349">
        <v>0.7</v>
      </c>
      <c r="G38" s="347">
        <v>27</v>
      </c>
      <c r="H38" s="348">
        <v>1.9</v>
      </c>
      <c r="I38" s="348">
        <v>5</v>
      </c>
      <c r="J38" s="348">
        <v>7.8</v>
      </c>
      <c r="K38" s="349">
        <v>0.7</v>
      </c>
      <c r="L38" s="347">
        <v>27.7</v>
      </c>
      <c r="M38" s="348">
        <v>2.2000000000000002</v>
      </c>
      <c r="N38" s="348">
        <v>5</v>
      </c>
      <c r="O38" s="348">
        <v>8.1</v>
      </c>
      <c r="P38" s="349">
        <v>0.7</v>
      </c>
    </row>
    <row r="39" spans="1:16">
      <c r="A39" s="346" t="s">
        <v>365</v>
      </c>
      <c r="B39" s="347">
        <v>29.1</v>
      </c>
      <c r="C39" s="348">
        <v>2.4</v>
      </c>
      <c r="D39" s="348">
        <v>4.3</v>
      </c>
      <c r="E39" s="348">
        <v>9.1999999999999993</v>
      </c>
      <c r="F39" s="349">
        <v>0.7</v>
      </c>
      <c r="G39" s="347">
        <v>26.6</v>
      </c>
      <c r="H39" s="348">
        <v>1.7</v>
      </c>
      <c r="I39" s="348">
        <v>4.3</v>
      </c>
      <c r="J39" s="348">
        <v>8.5</v>
      </c>
      <c r="K39" s="349">
        <v>0.6</v>
      </c>
      <c r="L39" s="347">
        <v>27.8</v>
      </c>
      <c r="M39" s="348">
        <v>2</v>
      </c>
      <c r="N39" s="348">
        <v>4.3</v>
      </c>
      <c r="O39" s="348">
        <v>8.8000000000000007</v>
      </c>
      <c r="P39" s="349">
        <v>0.6</v>
      </c>
    </row>
    <row r="40" spans="1:16">
      <c r="A40" s="346" t="s">
        <v>366</v>
      </c>
      <c r="B40" s="347">
        <v>25.1</v>
      </c>
      <c r="C40" s="348">
        <v>1.9</v>
      </c>
      <c r="D40" s="348">
        <v>3</v>
      </c>
      <c r="E40" s="348">
        <v>9.1</v>
      </c>
      <c r="F40" s="349">
        <v>0.4</v>
      </c>
      <c r="G40" s="347">
        <v>22.2</v>
      </c>
      <c r="H40" s="348">
        <v>1.2</v>
      </c>
      <c r="I40" s="348">
        <v>2.7</v>
      </c>
      <c r="J40" s="348">
        <v>7.7</v>
      </c>
      <c r="K40" s="349">
        <v>0.3</v>
      </c>
      <c r="L40" s="347">
        <v>23.4</v>
      </c>
      <c r="M40" s="348">
        <v>1.5</v>
      </c>
      <c r="N40" s="348">
        <v>2.9</v>
      </c>
      <c r="O40" s="348">
        <v>8.3000000000000007</v>
      </c>
      <c r="P40" s="349">
        <v>0.4</v>
      </c>
    </row>
    <row r="41" spans="1:16">
      <c r="A41" s="346" t="s">
        <v>367</v>
      </c>
      <c r="B41" s="347">
        <v>19.5</v>
      </c>
      <c r="C41" s="348">
        <v>1.3</v>
      </c>
      <c r="D41" s="348">
        <v>1.5</v>
      </c>
      <c r="E41" s="348">
        <v>7.3</v>
      </c>
      <c r="F41" s="349">
        <v>0.2</v>
      </c>
      <c r="G41" s="347">
        <v>14.7</v>
      </c>
      <c r="H41" s="348">
        <v>0.7</v>
      </c>
      <c r="I41" s="348">
        <v>1.2</v>
      </c>
      <c r="J41" s="348">
        <v>5.7</v>
      </c>
      <c r="K41" s="349">
        <v>0.1</v>
      </c>
      <c r="L41" s="347">
        <v>16.2</v>
      </c>
      <c r="M41" s="348">
        <v>0.9</v>
      </c>
      <c r="N41" s="348">
        <v>1.3</v>
      </c>
      <c r="O41" s="348">
        <v>6.2</v>
      </c>
      <c r="P41" s="349">
        <v>0.1</v>
      </c>
    </row>
    <row r="42" spans="1:16">
      <c r="A42" s="346" t="s">
        <v>274</v>
      </c>
      <c r="B42" s="350">
        <v>15.6</v>
      </c>
      <c r="C42" s="351">
        <v>1.7</v>
      </c>
      <c r="D42" s="351">
        <v>2.2000000000000002</v>
      </c>
      <c r="E42" s="351">
        <v>4</v>
      </c>
      <c r="F42" s="352">
        <v>0.5</v>
      </c>
      <c r="G42" s="350">
        <v>16.8</v>
      </c>
      <c r="H42" s="351">
        <v>1.6</v>
      </c>
      <c r="I42" s="351">
        <v>2.5</v>
      </c>
      <c r="J42" s="351">
        <v>4.0999999999999996</v>
      </c>
      <c r="K42" s="352">
        <v>0.6</v>
      </c>
      <c r="L42" s="350">
        <v>16.2</v>
      </c>
      <c r="M42" s="351">
        <v>1.6</v>
      </c>
      <c r="N42" s="351">
        <v>2.4</v>
      </c>
      <c r="O42" s="351">
        <v>4.0999999999999996</v>
      </c>
      <c r="P42" s="352">
        <v>0.5</v>
      </c>
    </row>
    <row r="43" spans="1:16">
      <c r="A43" s="284" t="s">
        <v>368</v>
      </c>
    </row>
    <row r="44" spans="1:16">
      <c r="A44" s="284" t="s">
        <v>539</v>
      </c>
    </row>
    <row r="45" spans="1:16">
      <c r="A45" s="284" t="s">
        <v>540</v>
      </c>
    </row>
  </sheetData>
  <pageMargins left="0.7" right="0.7" top="0.75" bottom="0.75" header="0.3" footer="0.3"/>
  <drawing r:id="rId1"/>
  <tableParts count="2">
    <tablePart r:id="rId2"/>
    <tablePart r:id="rId3"/>
  </tablePar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P57"/>
  <sheetViews>
    <sheetView zoomScaleNormal="100" workbookViewId="0"/>
  </sheetViews>
  <sheetFormatPr defaultColWidth="9.33203125" defaultRowHeight="13.5"/>
  <cols>
    <col min="1" max="1" width="15.5" style="7" customWidth="1"/>
    <col min="2" max="2" width="16" style="7" bestFit="1" customWidth="1"/>
    <col min="3" max="3" width="22.83203125" style="7" bestFit="1" customWidth="1"/>
    <col min="4" max="4" width="13.33203125" style="7" bestFit="1" customWidth="1"/>
    <col min="5" max="5" width="19.1640625" style="7" bestFit="1" customWidth="1"/>
    <col min="6" max="6" width="17.83203125" style="7" bestFit="1" customWidth="1"/>
    <col min="7" max="7" width="16" style="7" bestFit="1" customWidth="1"/>
    <col min="8" max="8" width="22.83203125" style="7" bestFit="1" customWidth="1"/>
    <col min="9" max="9" width="13.33203125" style="7" bestFit="1" customWidth="1"/>
    <col min="10" max="10" width="19.1640625" style="7" bestFit="1" customWidth="1"/>
    <col min="11" max="11" width="17.83203125" style="7" bestFit="1" customWidth="1"/>
    <col min="12" max="12" width="16" style="7" bestFit="1" customWidth="1"/>
    <col min="13" max="13" width="22.83203125" style="7" bestFit="1" customWidth="1"/>
    <col min="14" max="14" width="13.33203125" style="7" bestFit="1" customWidth="1"/>
    <col min="15" max="15" width="19.1640625" style="7" bestFit="1" customWidth="1"/>
    <col min="16" max="16" width="17.83203125" style="7" bestFit="1" customWidth="1"/>
    <col min="17" max="16384" width="9.33203125" style="7"/>
  </cols>
  <sheetData>
    <row r="1" spans="1:16">
      <c r="A1" s="36" t="s">
        <v>556</v>
      </c>
    </row>
    <row r="2" spans="1:16" ht="17.25">
      <c r="A2" s="272" t="s">
        <v>1113</v>
      </c>
    </row>
    <row r="3" spans="1:16" ht="17.25">
      <c r="A3" s="273" t="s">
        <v>1114</v>
      </c>
    </row>
    <row r="4" spans="1:16" ht="30">
      <c r="A4" s="274" t="s">
        <v>254</v>
      </c>
      <c r="B4" s="342" t="s">
        <v>541</v>
      </c>
      <c r="C4" s="343" t="s">
        <v>542</v>
      </c>
      <c r="D4" s="343" t="s">
        <v>543</v>
      </c>
      <c r="E4" s="343" t="s">
        <v>544</v>
      </c>
      <c r="F4" s="344" t="s">
        <v>545</v>
      </c>
      <c r="G4" s="342" t="s">
        <v>546</v>
      </c>
      <c r="H4" s="343" t="s">
        <v>547</v>
      </c>
      <c r="I4" s="343" t="s">
        <v>548</v>
      </c>
      <c r="J4" s="343" t="s">
        <v>549</v>
      </c>
      <c r="K4" s="344" t="s">
        <v>550</v>
      </c>
      <c r="L4" s="342" t="s">
        <v>551</v>
      </c>
      <c r="M4" s="343" t="s">
        <v>552</v>
      </c>
      <c r="N4" s="343" t="s">
        <v>553</v>
      </c>
      <c r="O4" s="343" t="s">
        <v>554</v>
      </c>
      <c r="P4" s="344" t="s">
        <v>555</v>
      </c>
    </row>
    <row r="5" spans="1:16">
      <c r="A5" s="346" t="s">
        <v>406</v>
      </c>
      <c r="B5" s="386">
        <v>30.7</v>
      </c>
      <c r="C5" s="346">
        <v>3.8</v>
      </c>
      <c r="D5" s="346">
        <v>5.9</v>
      </c>
      <c r="E5" s="346">
        <v>7.7</v>
      </c>
      <c r="F5" s="387">
        <v>1.3</v>
      </c>
      <c r="G5" s="386">
        <v>28.9</v>
      </c>
      <c r="H5" s="346">
        <v>3.3</v>
      </c>
      <c r="I5" s="346">
        <v>5.6</v>
      </c>
      <c r="J5" s="346">
        <v>6.6</v>
      </c>
      <c r="K5" s="387">
        <v>1.2</v>
      </c>
      <c r="L5" s="386">
        <v>29.7</v>
      </c>
      <c r="M5" s="346">
        <v>3.5</v>
      </c>
      <c r="N5" s="346">
        <v>5.7</v>
      </c>
      <c r="O5" s="346">
        <v>7.1</v>
      </c>
      <c r="P5" s="387">
        <v>1.3</v>
      </c>
    </row>
    <row r="6" spans="1:16">
      <c r="A6" s="346" t="s">
        <v>407</v>
      </c>
      <c r="B6" s="347">
        <v>32.299999999999997</v>
      </c>
      <c r="C6" s="348">
        <v>3.7</v>
      </c>
      <c r="D6" s="348">
        <v>4.9000000000000004</v>
      </c>
      <c r="E6" s="348">
        <v>7.4</v>
      </c>
      <c r="F6" s="349">
        <v>0.9</v>
      </c>
      <c r="G6" s="347">
        <v>30.5</v>
      </c>
      <c r="H6" s="348">
        <v>3.1</v>
      </c>
      <c r="I6" s="348">
        <v>4.8</v>
      </c>
      <c r="J6" s="348">
        <v>6.6</v>
      </c>
      <c r="K6" s="349">
        <v>0.8</v>
      </c>
      <c r="L6" s="347">
        <v>31.4</v>
      </c>
      <c r="M6" s="348">
        <v>3.4</v>
      </c>
      <c r="N6" s="348">
        <v>4.8</v>
      </c>
      <c r="O6" s="348">
        <v>7</v>
      </c>
      <c r="P6" s="349">
        <v>0.9</v>
      </c>
    </row>
    <row r="7" spans="1:16">
      <c r="A7" s="346" t="s">
        <v>408</v>
      </c>
      <c r="B7" s="347">
        <v>31.7</v>
      </c>
      <c r="C7" s="348">
        <v>3.7</v>
      </c>
      <c r="D7" s="348">
        <v>4.2</v>
      </c>
      <c r="E7" s="348">
        <v>8.5</v>
      </c>
      <c r="F7" s="349">
        <v>0.7</v>
      </c>
      <c r="G7" s="347">
        <v>29.7</v>
      </c>
      <c r="H7" s="348">
        <v>3.3</v>
      </c>
      <c r="I7" s="348">
        <v>4.2</v>
      </c>
      <c r="J7" s="348">
        <v>8.1</v>
      </c>
      <c r="K7" s="349">
        <v>0.8</v>
      </c>
      <c r="L7" s="347">
        <v>30.6</v>
      </c>
      <c r="M7" s="348">
        <v>3.5</v>
      </c>
      <c r="N7" s="348">
        <v>4.2</v>
      </c>
      <c r="O7" s="348">
        <v>8.3000000000000007</v>
      </c>
      <c r="P7" s="349">
        <v>0.8</v>
      </c>
    </row>
    <row r="8" spans="1:16">
      <c r="A8" s="346" t="s">
        <v>409</v>
      </c>
      <c r="B8" s="347">
        <v>33.200000000000003</v>
      </c>
      <c r="C8" s="348">
        <v>3.4</v>
      </c>
      <c r="D8" s="348">
        <v>4.5999999999999996</v>
      </c>
      <c r="E8" s="348">
        <v>9.4</v>
      </c>
      <c r="F8" s="349">
        <v>1.1000000000000001</v>
      </c>
      <c r="G8" s="347">
        <v>31.2</v>
      </c>
      <c r="H8" s="348">
        <v>3.1</v>
      </c>
      <c r="I8" s="348">
        <v>4.5</v>
      </c>
      <c r="J8" s="348">
        <v>8.6</v>
      </c>
      <c r="K8" s="349">
        <v>1.1000000000000001</v>
      </c>
      <c r="L8" s="347">
        <v>32.1</v>
      </c>
      <c r="M8" s="348">
        <v>3.3</v>
      </c>
      <c r="N8" s="348">
        <v>4.5999999999999996</v>
      </c>
      <c r="O8" s="348">
        <v>9</v>
      </c>
      <c r="P8" s="349">
        <v>1.1000000000000001</v>
      </c>
    </row>
    <row r="9" spans="1:16">
      <c r="A9" s="346" t="s">
        <v>410</v>
      </c>
      <c r="B9" s="347">
        <v>32.4</v>
      </c>
      <c r="C9" s="348">
        <v>2.8</v>
      </c>
      <c r="D9" s="348">
        <v>3.4</v>
      </c>
      <c r="E9" s="348">
        <v>8.1</v>
      </c>
      <c r="F9" s="349">
        <v>1.1000000000000001</v>
      </c>
      <c r="G9" s="347">
        <v>29.6</v>
      </c>
      <c r="H9" s="348">
        <v>2.2999999999999998</v>
      </c>
      <c r="I9" s="348">
        <v>3.3</v>
      </c>
      <c r="J9" s="348">
        <v>7.3</v>
      </c>
      <c r="K9" s="349">
        <v>1.1000000000000001</v>
      </c>
      <c r="L9" s="347">
        <v>30.9</v>
      </c>
      <c r="M9" s="348">
        <v>2.6</v>
      </c>
      <c r="N9" s="348">
        <v>3.3</v>
      </c>
      <c r="O9" s="348">
        <v>7.7</v>
      </c>
      <c r="P9" s="349">
        <v>1.1000000000000001</v>
      </c>
    </row>
    <row r="10" spans="1:16">
      <c r="A10" s="346" t="s">
        <v>411</v>
      </c>
      <c r="B10" s="347">
        <v>34.1</v>
      </c>
      <c r="C10" s="348">
        <v>3.3</v>
      </c>
      <c r="D10" s="348">
        <v>4.4000000000000004</v>
      </c>
      <c r="E10" s="348">
        <v>8.5</v>
      </c>
      <c r="F10" s="349">
        <v>0.9</v>
      </c>
      <c r="G10" s="347">
        <v>31.9</v>
      </c>
      <c r="H10" s="348">
        <v>2.8</v>
      </c>
      <c r="I10" s="348">
        <v>4.5</v>
      </c>
      <c r="J10" s="348">
        <v>7.8</v>
      </c>
      <c r="K10" s="349">
        <v>0.9</v>
      </c>
      <c r="L10" s="347">
        <v>33</v>
      </c>
      <c r="M10" s="348">
        <v>3</v>
      </c>
      <c r="N10" s="348">
        <v>4.4000000000000004</v>
      </c>
      <c r="O10" s="348">
        <v>8.1</v>
      </c>
      <c r="P10" s="349">
        <v>0.9</v>
      </c>
    </row>
    <row r="11" spans="1:16">
      <c r="A11" s="346" t="s">
        <v>412</v>
      </c>
      <c r="B11" s="347">
        <v>36.6</v>
      </c>
      <c r="C11" s="348">
        <v>3.7</v>
      </c>
      <c r="D11" s="348">
        <v>3.9</v>
      </c>
      <c r="E11" s="348">
        <v>10.199999999999999</v>
      </c>
      <c r="F11" s="349">
        <v>0.8</v>
      </c>
      <c r="G11" s="347">
        <v>34.200000000000003</v>
      </c>
      <c r="H11" s="348">
        <v>2.9</v>
      </c>
      <c r="I11" s="348">
        <v>4.0999999999999996</v>
      </c>
      <c r="J11" s="348">
        <v>9.1</v>
      </c>
      <c r="K11" s="349">
        <v>0.8</v>
      </c>
      <c r="L11" s="347">
        <v>35.4</v>
      </c>
      <c r="M11" s="348">
        <v>3.3</v>
      </c>
      <c r="N11" s="348">
        <v>4</v>
      </c>
      <c r="O11" s="348">
        <v>9.6</v>
      </c>
      <c r="P11" s="349">
        <v>0.8</v>
      </c>
    </row>
    <row r="12" spans="1:16">
      <c r="A12" s="346" t="s">
        <v>413</v>
      </c>
      <c r="B12" s="347">
        <v>36.200000000000003</v>
      </c>
      <c r="C12" s="348">
        <v>4.0999999999999996</v>
      </c>
      <c r="D12" s="348">
        <v>5.3</v>
      </c>
      <c r="E12" s="348">
        <v>11.9</v>
      </c>
      <c r="F12" s="349">
        <v>1.2</v>
      </c>
      <c r="G12" s="347">
        <v>32</v>
      </c>
      <c r="H12" s="348">
        <v>3.3</v>
      </c>
      <c r="I12" s="348">
        <v>5.3</v>
      </c>
      <c r="J12" s="348">
        <v>10.5</v>
      </c>
      <c r="K12" s="349">
        <v>1</v>
      </c>
      <c r="L12" s="347">
        <v>33.9</v>
      </c>
      <c r="M12" s="348">
        <v>3.7</v>
      </c>
      <c r="N12" s="348">
        <v>5.3</v>
      </c>
      <c r="O12" s="348">
        <v>11.1</v>
      </c>
      <c r="P12" s="349">
        <v>1.1000000000000001</v>
      </c>
    </row>
    <row r="13" spans="1:16">
      <c r="A13" s="346" t="s">
        <v>414</v>
      </c>
      <c r="B13" s="347">
        <v>34.4</v>
      </c>
      <c r="C13" s="348">
        <v>3.2</v>
      </c>
      <c r="D13" s="348">
        <v>4.2</v>
      </c>
      <c r="E13" s="348">
        <v>8</v>
      </c>
      <c r="F13" s="349">
        <v>0.6</v>
      </c>
      <c r="G13" s="347">
        <v>32.4</v>
      </c>
      <c r="H13" s="348">
        <v>2.6</v>
      </c>
      <c r="I13" s="348">
        <v>4.0999999999999996</v>
      </c>
      <c r="J13" s="348">
        <v>7.6</v>
      </c>
      <c r="K13" s="349">
        <v>0.6</v>
      </c>
      <c r="L13" s="347">
        <v>33.4</v>
      </c>
      <c r="M13" s="348">
        <v>2.8</v>
      </c>
      <c r="N13" s="348">
        <v>4.0999999999999996</v>
      </c>
      <c r="O13" s="348">
        <v>7.8</v>
      </c>
      <c r="P13" s="349">
        <v>0.6</v>
      </c>
    </row>
    <row r="14" spans="1:16">
      <c r="A14" s="346" t="s">
        <v>415</v>
      </c>
      <c r="B14" s="347">
        <v>33.6</v>
      </c>
      <c r="C14" s="348">
        <v>3.6</v>
      </c>
      <c r="D14" s="348">
        <v>5</v>
      </c>
      <c r="E14" s="348">
        <v>8.1</v>
      </c>
      <c r="F14" s="349">
        <v>1.3</v>
      </c>
      <c r="G14" s="347">
        <v>31.7</v>
      </c>
      <c r="H14" s="348">
        <v>3.1</v>
      </c>
      <c r="I14" s="348">
        <v>4.8</v>
      </c>
      <c r="J14" s="348">
        <v>7.3</v>
      </c>
      <c r="K14" s="349">
        <v>1.3</v>
      </c>
      <c r="L14" s="347">
        <v>32.5</v>
      </c>
      <c r="M14" s="348">
        <v>3.4</v>
      </c>
      <c r="N14" s="348">
        <v>4.9000000000000004</v>
      </c>
      <c r="O14" s="348">
        <v>7.7</v>
      </c>
      <c r="P14" s="349">
        <v>1.3</v>
      </c>
    </row>
    <row r="15" spans="1:16">
      <c r="A15" s="346" t="s">
        <v>416</v>
      </c>
      <c r="B15" s="347">
        <v>30.3</v>
      </c>
      <c r="C15" s="348">
        <v>2.9</v>
      </c>
      <c r="D15" s="348">
        <v>4.3</v>
      </c>
      <c r="E15" s="348">
        <v>7.5</v>
      </c>
      <c r="F15" s="349">
        <v>1.1000000000000001</v>
      </c>
      <c r="G15" s="347">
        <v>28.2</v>
      </c>
      <c r="H15" s="348">
        <v>2.6</v>
      </c>
      <c r="I15" s="348">
        <v>4.2</v>
      </c>
      <c r="J15" s="348">
        <v>6.6</v>
      </c>
      <c r="K15" s="349">
        <v>1</v>
      </c>
      <c r="L15" s="347">
        <v>29.2</v>
      </c>
      <c r="M15" s="348">
        <v>2.7</v>
      </c>
      <c r="N15" s="348">
        <v>4.2</v>
      </c>
      <c r="O15" s="348">
        <v>7.1</v>
      </c>
      <c r="P15" s="349">
        <v>1</v>
      </c>
    </row>
    <row r="16" spans="1:16">
      <c r="A16" s="346" t="s">
        <v>417</v>
      </c>
      <c r="B16" s="347">
        <v>31.7</v>
      </c>
      <c r="C16" s="348">
        <v>3.2</v>
      </c>
      <c r="D16" s="348">
        <v>4.5</v>
      </c>
      <c r="E16" s="348">
        <v>8.1</v>
      </c>
      <c r="F16" s="349">
        <v>1.1000000000000001</v>
      </c>
      <c r="G16" s="347">
        <v>29.6</v>
      </c>
      <c r="H16" s="348">
        <v>2.8</v>
      </c>
      <c r="I16" s="348">
        <v>4.3</v>
      </c>
      <c r="J16" s="348">
        <v>7.3</v>
      </c>
      <c r="K16" s="349">
        <v>1.1000000000000001</v>
      </c>
      <c r="L16" s="347">
        <v>30.6</v>
      </c>
      <c r="M16" s="348">
        <v>3</v>
      </c>
      <c r="N16" s="348">
        <v>4.4000000000000004</v>
      </c>
      <c r="O16" s="348">
        <v>7.7</v>
      </c>
      <c r="P16" s="349">
        <v>1.1000000000000001</v>
      </c>
    </row>
    <row r="17" spans="1:16">
      <c r="A17" s="346" t="s">
        <v>418</v>
      </c>
      <c r="B17" s="347">
        <v>32.1</v>
      </c>
      <c r="C17" s="348">
        <v>2.5</v>
      </c>
      <c r="D17" s="348">
        <v>3.1</v>
      </c>
      <c r="E17" s="348">
        <v>7.8</v>
      </c>
      <c r="F17" s="349">
        <v>0.6</v>
      </c>
      <c r="G17" s="347">
        <v>29.9</v>
      </c>
      <c r="H17" s="348">
        <v>2.1</v>
      </c>
      <c r="I17" s="348">
        <v>3.1</v>
      </c>
      <c r="J17" s="348">
        <v>7.3</v>
      </c>
      <c r="K17" s="349">
        <v>0.7</v>
      </c>
      <c r="L17" s="347">
        <v>30.9</v>
      </c>
      <c r="M17" s="348">
        <v>2.2999999999999998</v>
      </c>
      <c r="N17" s="348">
        <v>3.1</v>
      </c>
      <c r="O17" s="348">
        <v>7.5</v>
      </c>
      <c r="P17" s="349">
        <v>0.7</v>
      </c>
    </row>
    <row r="18" spans="1:16">
      <c r="A18" s="346" t="s">
        <v>419</v>
      </c>
      <c r="B18" s="347">
        <v>32.9</v>
      </c>
      <c r="C18" s="348">
        <v>3.8</v>
      </c>
      <c r="D18" s="348">
        <v>4.3</v>
      </c>
      <c r="E18" s="348">
        <v>8.9</v>
      </c>
      <c r="F18" s="349">
        <v>0.9</v>
      </c>
      <c r="G18" s="347">
        <v>30.6</v>
      </c>
      <c r="H18" s="348">
        <v>3.2</v>
      </c>
      <c r="I18" s="348">
        <v>4</v>
      </c>
      <c r="J18" s="348">
        <v>7.8</v>
      </c>
      <c r="K18" s="349">
        <v>0.9</v>
      </c>
      <c r="L18" s="347">
        <v>31.7</v>
      </c>
      <c r="M18" s="348">
        <v>3.5</v>
      </c>
      <c r="N18" s="348">
        <v>4.2</v>
      </c>
      <c r="O18" s="348">
        <v>8.3000000000000007</v>
      </c>
      <c r="P18" s="349">
        <v>0.9</v>
      </c>
    </row>
    <row r="19" spans="1:16">
      <c r="A19" s="346" t="s">
        <v>420</v>
      </c>
      <c r="B19" s="347">
        <v>32</v>
      </c>
      <c r="C19" s="348">
        <v>3.3</v>
      </c>
      <c r="D19" s="348">
        <v>4.2</v>
      </c>
      <c r="E19" s="348">
        <v>8.9</v>
      </c>
      <c r="F19" s="349">
        <v>0.9</v>
      </c>
      <c r="G19" s="347">
        <v>29.8</v>
      </c>
      <c r="H19" s="348">
        <v>3</v>
      </c>
      <c r="I19" s="348">
        <v>4.2</v>
      </c>
      <c r="J19" s="348">
        <v>8</v>
      </c>
      <c r="K19" s="349">
        <v>0.9</v>
      </c>
      <c r="L19" s="347">
        <v>30.9</v>
      </c>
      <c r="M19" s="348">
        <v>3.1</v>
      </c>
      <c r="N19" s="348">
        <v>4.2</v>
      </c>
      <c r="O19" s="348">
        <v>8.4</v>
      </c>
      <c r="P19" s="349">
        <v>0.9</v>
      </c>
    </row>
    <row r="20" spans="1:16">
      <c r="A20" s="346" t="s">
        <v>421</v>
      </c>
      <c r="B20" s="347">
        <v>33.200000000000003</v>
      </c>
      <c r="C20" s="348">
        <v>3.2</v>
      </c>
      <c r="D20" s="348">
        <v>3.9</v>
      </c>
      <c r="E20" s="348">
        <v>10.8</v>
      </c>
      <c r="F20" s="349">
        <v>0.9</v>
      </c>
      <c r="G20" s="347">
        <v>30.6</v>
      </c>
      <c r="H20" s="348">
        <v>2.5</v>
      </c>
      <c r="I20" s="348">
        <v>3.7</v>
      </c>
      <c r="J20" s="348">
        <v>9.4</v>
      </c>
      <c r="K20" s="349">
        <v>0.9</v>
      </c>
      <c r="L20" s="347">
        <v>31.8</v>
      </c>
      <c r="M20" s="348">
        <v>2.8</v>
      </c>
      <c r="N20" s="348">
        <v>3.8</v>
      </c>
      <c r="O20" s="348">
        <v>10</v>
      </c>
      <c r="P20" s="349">
        <v>0.9</v>
      </c>
    </row>
    <row r="21" spans="1:16">
      <c r="A21" s="346" t="s">
        <v>422</v>
      </c>
      <c r="B21" s="347">
        <v>38.799999999999997</v>
      </c>
      <c r="C21" s="348">
        <v>4</v>
      </c>
      <c r="D21" s="348">
        <v>4</v>
      </c>
      <c r="E21" s="348">
        <v>11.7</v>
      </c>
      <c r="F21" s="349">
        <v>0.9</v>
      </c>
      <c r="G21" s="347">
        <v>35.799999999999997</v>
      </c>
      <c r="H21" s="348">
        <v>3.3</v>
      </c>
      <c r="I21" s="348">
        <v>3.8</v>
      </c>
      <c r="J21" s="348">
        <v>10.3</v>
      </c>
      <c r="K21" s="349">
        <v>0.8</v>
      </c>
      <c r="L21" s="347">
        <v>37.200000000000003</v>
      </c>
      <c r="M21" s="348">
        <v>3.7</v>
      </c>
      <c r="N21" s="348">
        <v>3.9</v>
      </c>
      <c r="O21" s="348">
        <v>10.9</v>
      </c>
      <c r="P21" s="349">
        <v>0.9</v>
      </c>
    </row>
    <row r="22" spans="1:16">
      <c r="A22" s="346" t="s">
        <v>423</v>
      </c>
      <c r="B22" s="347">
        <v>38.6</v>
      </c>
      <c r="C22" s="348">
        <v>3.2</v>
      </c>
      <c r="D22" s="348">
        <v>2.9</v>
      </c>
      <c r="E22" s="348">
        <v>9.9</v>
      </c>
      <c r="F22" s="349">
        <v>0.5</v>
      </c>
      <c r="G22" s="347">
        <v>35</v>
      </c>
      <c r="H22" s="348">
        <v>2.4</v>
      </c>
      <c r="I22" s="348">
        <v>2.8</v>
      </c>
      <c r="J22" s="348">
        <v>8.6999999999999993</v>
      </c>
      <c r="K22" s="349">
        <v>0.4</v>
      </c>
      <c r="L22" s="347">
        <v>36.6</v>
      </c>
      <c r="M22" s="348">
        <v>2.8</v>
      </c>
      <c r="N22" s="348">
        <v>2.8</v>
      </c>
      <c r="O22" s="348">
        <v>9.3000000000000007</v>
      </c>
      <c r="P22" s="349">
        <v>0.5</v>
      </c>
    </row>
    <row r="23" spans="1:16">
      <c r="A23" s="346" t="s">
        <v>424</v>
      </c>
      <c r="B23" s="347">
        <v>35.799999999999997</v>
      </c>
      <c r="C23" s="348">
        <v>3.5</v>
      </c>
      <c r="D23" s="348">
        <v>5.2</v>
      </c>
      <c r="E23" s="348">
        <v>10.5</v>
      </c>
      <c r="F23" s="349">
        <v>0.8</v>
      </c>
      <c r="G23" s="347">
        <v>31.5</v>
      </c>
      <c r="H23" s="348">
        <v>2.5</v>
      </c>
      <c r="I23" s="348">
        <v>5.2</v>
      </c>
      <c r="J23" s="348">
        <v>8.6999999999999993</v>
      </c>
      <c r="K23" s="349">
        <v>0.8</v>
      </c>
      <c r="L23" s="347">
        <v>33.5</v>
      </c>
      <c r="M23" s="348">
        <v>3</v>
      </c>
      <c r="N23" s="348">
        <v>5.2</v>
      </c>
      <c r="O23" s="348">
        <v>9.5</v>
      </c>
      <c r="P23" s="349">
        <v>0.8</v>
      </c>
    </row>
    <row r="24" spans="1:16">
      <c r="A24" s="346" t="s">
        <v>425</v>
      </c>
      <c r="B24" s="347">
        <v>39.299999999999997</v>
      </c>
      <c r="C24" s="348">
        <v>3.2</v>
      </c>
      <c r="D24" s="348">
        <v>4.3</v>
      </c>
      <c r="E24" s="348">
        <v>9.6999999999999993</v>
      </c>
      <c r="F24" s="349">
        <v>0.7</v>
      </c>
      <c r="G24" s="347">
        <v>35.799999999999997</v>
      </c>
      <c r="H24" s="348">
        <v>2.4</v>
      </c>
      <c r="I24" s="348">
        <v>4.2</v>
      </c>
      <c r="J24" s="348">
        <v>8.1</v>
      </c>
      <c r="K24" s="349">
        <v>0.8</v>
      </c>
      <c r="L24" s="347">
        <v>37.4</v>
      </c>
      <c r="M24" s="348">
        <v>2.8</v>
      </c>
      <c r="N24" s="348">
        <v>4.2</v>
      </c>
      <c r="O24" s="348">
        <v>8.9</v>
      </c>
      <c r="P24" s="349">
        <v>0.8</v>
      </c>
    </row>
    <row r="25" spans="1:16">
      <c r="A25" s="346" t="s">
        <v>426</v>
      </c>
      <c r="B25" s="347">
        <v>40.4</v>
      </c>
      <c r="C25" s="348">
        <v>4.5999999999999996</v>
      </c>
      <c r="D25" s="348">
        <v>4.3</v>
      </c>
      <c r="E25" s="348">
        <v>11.1</v>
      </c>
      <c r="F25" s="349">
        <v>0.7</v>
      </c>
      <c r="G25" s="347">
        <v>36.4</v>
      </c>
      <c r="H25" s="348">
        <v>3.3</v>
      </c>
      <c r="I25" s="348">
        <v>4.0999999999999996</v>
      </c>
      <c r="J25" s="348">
        <v>9.5</v>
      </c>
      <c r="K25" s="349">
        <v>0.6</v>
      </c>
      <c r="L25" s="347">
        <v>38.200000000000003</v>
      </c>
      <c r="M25" s="348">
        <v>3.9</v>
      </c>
      <c r="N25" s="348">
        <v>4.2</v>
      </c>
      <c r="O25" s="348">
        <v>10.3</v>
      </c>
      <c r="P25" s="349">
        <v>0.7</v>
      </c>
    </row>
    <row r="26" spans="1:16">
      <c r="A26" s="346" t="s">
        <v>260</v>
      </c>
      <c r="B26" s="350">
        <v>32.799999999999997</v>
      </c>
      <c r="C26" s="351">
        <v>3.5</v>
      </c>
      <c r="D26" s="351">
        <v>4.7</v>
      </c>
      <c r="E26" s="351">
        <v>8.4</v>
      </c>
      <c r="F26" s="352">
        <v>1.1000000000000001</v>
      </c>
      <c r="G26" s="350">
        <v>30.6</v>
      </c>
      <c r="H26" s="351">
        <v>3</v>
      </c>
      <c r="I26" s="351">
        <v>4.5</v>
      </c>
      <c r="J26" s="351">
        <v>7.5</v>
      </c>
      <c r="K26" s="352">
        <v>1</v>
      </c>
      <c r="L26" s="350">
        <v>31.6</v>
      </c>
      <c r="M26" s="351">
        <v>3.2</v>
      </c>
      <c r="N26" s="351">
        <v>4.5999999999999996</v>
      </c>
      <c r="O26" s="351">
        <v>7.9</v>
      </c>
      <c r="P26" s="352">
        <v>1</v>
      </c>
    </row>
    <row r="27" spans="1:16">
      <c r="A27" s="284" t="s">
        <v>368</v>
      </c>
    </row>
    <row r="28" spans="1:16">
      <c r="A28" s="284" t="s">
        <v>539</v>
      </c>
    </row>
    <row r="29" spans="1:16">
      <c r="A29" s="284" t="s">
        <v>540</v>
      </c>
    </row>
    <row r="30" spans="1:16" ht="17.25">
      <c r="A30" s="272" t="s">
        <v>1111</v>
      </c>
    </row>
    <row r="31" spans="1:16" ht="17.25">
      <c r="A31" s="273" t="s">
        <v>1112</v>
      </c>
    </row>
    <row r="32" spans="1:16" ht="30">
      <c r="A32" s="391" t="s">
        <v>254</v>
      </c>
      <c r="B32" s="376" t="s">
        <v>541</v>
      </c>
      <c r="C32" s="377" t="s">
        <v>542</v>
      </c>
      <c r="D32" s="377" t="s">
        <v>543</v>
      </c>
      <c r="E32" s="377" t="s">
        <v>544</v>
      </c>
      <c r="F32" s="378" t="s">
        <v>545</v>
      </c>
      <c r="G32" s="376" t="s">
        <v>546</v>
      </c>
      <c r="H32" s="377" t="s">
        <v>547</v>
      </c>
      <c r="I32" s="377" t="s">
        <v>548</v>
      </c>
      <c r="J32" s="377" t="s">
        <v>549</v>
      </c>
      <c r="K32" s="378" t="s">
        <v>550</v>
      </c>
      <c r="L32" s="376" t="s">
        <v>551</v>
      </c>
      <c r="M32" s="377" t="s">
        <v>552</v>
      </c>
      <c r="N32" s="377" t="s">
        <v>553</v>
      </c>
      <c r="O32" s="377" t="s">
        <v>554</v>
      </c>
      <c r="P32" s="378" t="s">
        <v>555</v>
      </c>
    </row>
    <row r="33" spans="1:16">
      <c r="A33" s="346" t="s">
        <v>406</v>
      </c>
      <c r="B33" s="347">
        <v>15.1</v>
      </c>
      <c r="C33" s="348">
        <v>1.9</v>
      </c>
      <c r="D33" s="348">
        <v>2.9</v>
      </c>
      <c r="E33" s="348">
        <v>3.8</v>
      </c>
      <c r="F33" s="349">
        <v>0.7</v>
      </c>
      <c r="G33" s="347">
        <v>15.9</v>
      </c>
      <c r="H33" s="348">
        <v>1.8</v>
      </c>
      <c r="I33" s="348">
        <v>3.1</v>
      </c>
      <c r="J33" s="348">
        <v>3.6</v>
      </c>
      <c r="K33" s="349">
        <v>0.7</v>
      </c>
      <c r="L33" s="347">
        <v>15.5</v>
      </c>
      <c r="M33" s="348">
        <v>1.8</v>
      </c>
      <c r="N33" s="348">
        <v>3</v>
      </c>
      <c r="O33" s="348">
        <v>3.7</v>
      </c>
      <c r="P33" s="349">
        <v>0.7</v>
      </c>
    </row>
    <row r="34" spans="1:16">
      <c r="A34" s="346" t="s">
        <v>407</v>
      </c>
      <c r="B34" s="347">
        <v>15.8</v>
      </c>
      <c r="C34" s="348">
        <v>1.8</v>
      </c>
      <c r="D34" s="348">
        <v>2.4</v>
      </c>
      <c r="E34" s="348">
        <v>3.6</v>
      </c>
      <c r="F34" s="349">
        <v>0.5</v>
      </c>
      <c r="G34" s="347">
        <v>16.8</v>
      </c>
      <c r="H34" s="348">
        <v>1.7</v>
      </c>
      <c r="I34" s="348">
        <v>2.6</v>
      </c>
      <c r="J34" s="348">
        <v>3.6</v>
      </c>
      <c r="K34" s="349">
        <v>0.5</v>
      </c>
      <c r="L34" s="347">
        <v>16.3</v>
      </c>
      <c r="M34" s="348">
        <v>1.8</v>
      </c>
      <c r="N34" s="348">
        <v>2.5</v>
      </c>
      <c r="O34" s="348">
        <v>3.6</v>
      </c>
      <c r="P34" s="349">
        <v>0.5</v>
      </c>
    </row>
    <row r="35" spans="1:16">
      <c r="A35" s="346" t="s">
        <v>408</v>
      </c>
      <c r="B35" s="347">
        <v>15.6</v>
      </c>
      <c r="C35" s="348">
        <v>1.8</v>
      </c>
      <c r="D35" s="348">
        <v>2.1</v>
      </c>
      <c r="E35" s="348">
        <v>4.2</v>
      </c>
      <c r="F35" s="349">
        <v>0.4</v>
      </c>
      <c r="G35" s="347">
        <v>16.3</v>
      </c>
      <c r="H35" s="348">
        <v>1.8</v>
      </c>
      <c r="I35" s="348">
        <v>2.2999999999999998</v>
      </c>
      <c r="J35" s="348">
        <v>4.4000000000000004</v>
      </c>
      <c r="K35" s="349">
        <v>0.4</v>
      </c>
      <c r="L35" s="347">
        <v>15.9</v>
      </c>
      <c r="M35" s="348">
        <v>1.8</v>
      </c>
      <c r="N35" s="348">
        <v>2.2000000000000002</v>
      </c>
      <c r="O35" s="348">
        <v>4.3</v>
      </c>
      <c r="P35" s="349">
        <v>0.4</v>
      </c>
    </row>
    <row r="36" spans="1:16">
      <c r="A36" s="346" t="s">
        <v>409</v>
      </c>
      <c r="B36" s="347">
        <v>15.3</v>
      </c>
      <c r="C36" s="348">
        <v>1.6</v>
      </c>
      <c r="D36" s="348">
        <v>2.2000000000000002</v>
      </c>
      <c r="E36" s="348">
        <v>4.4000000000000004</v>
      </c>
      <c r="F36" s="349">
        <v>0.5</v>
      </c>
      <c r="G36" s="347">
        <v>16.100000000000001</v>
      </c>
      <c r="H36" s="348">
        <v>1.6</v>
      </c>
      <c r="I36" s="348">
        <v>2.2999999999999998</v>
      </c>
      <c r="J36" s="348">
        <v>4.5</v>
      </c>
      <c r="K36" s="349">
        <v>0.5</v>
      </c>
      <c r="L36" s="347">
        <v>15.6</v>
      </c>
      <c r="M36" s="348">
        <v>1.6</v>
      </c>
      <c r="N36" s="348">
        <v>2.2999999999999998</v>
      </c>
      <c r="O36" s="348">
        <v>4.4000000000000004</v>
      </c>
      <c r="P36" s="349">
        <v>0.5</v>
      </c>
    </row>
    <row r="37" spans="1:16">
      <c r="A37" s="346" t="s">
        <v>410</v>
      </c>
      <c r="B37" s="347">
        <v>17.100000000000001</v>
      </c>
      <c r="C37" s="348">
        <v>1.5</v>
      </c>
      <c r="D37" s="348">
        <v>1.8</v>
      </c>
      <c r="E37" s="348">
        <v>4.3</v>
      </c>
      <c r="F37" s="349">
        <v>0.6</v>
      </c>
      <c r="G37" s="347">
        <v>17</v>
      </c>
      <c r="H37" s="348">
        <v>1.3</v>
      </c>
      <c r="I37" s="348">
        <v>1.9</v>
      </c>
      <c r="J37" s="348">
        <v>4.2</v>
      </c>
      <c r="K37" s="349">
        <v>0.6</v>
      </c>
      <c r="L37" s="347">
        <v>17</v>
      </c>
      <c r="M37" s="348">
        <v>1.4</v>
      </c>
      <c r="N37" s="348">
        <v>1.8</v>
      </c>
      <c r="O37" s="348">
        <v>4.2</v>
      </c>
      <c r="P37" s="349">
        <v>0.6</v>
      </c>
    </row>
    <row r="38" spans="1:16">
      <c r="A38" s="346" t="s">
        <v>411</v>
      </c>
      <c r="B38" s="347">
        <v>16.899999999999999</v>
      </c>
      <c r="C38" s="348">
        <v>1.6</v>
      </c>
      <c r="D38" s="348">
        <v>2.2000000000000002</v>
      </c>
      <c r="E38" s="348">
        <v>4.3</v>
      </c>
      <c r="F38" s="349">
        <v>0.4</v>
      </c>
      <c r="G38" s="347">
        <v>17.7</v>
      </c>
      <c r="H38" s="348">
        <v>1.6</v>
      </c>
      <c r="I38" s="348">
        <v>2.5</v>
      </c>
      <c r="J38" s="348">
        <v>4.3</v>
      </c>
      <c r="K38" s="349">
        <v>0.5</v>
      </c>
      <c r="L38" s="347">
        <v>17.2</v>
      </c>
      <c r="M38" s="348">
        <v>1.6</v>
      </c>
      <c r="N38" s="348">
        <v>2.2999999999999998</v>
      </c>
      <c r="O38" s="348">
        <v>4.2</v>
      </c>
      <c r="P38" s="349">
        <v>0.5</v>
      </c>
    </row>
    <row r="39" spans="1:16">
      <c r="A39" s="346" t="s">
        <v>412</v>
      </c>
      <c r="B39" s="347">
        <v>17.2</v>
      </c>
      <c r="C39" s="348">
        <v>1.7</v>
      </c>
      <c r="D39" s="348">
        <v>1.8</v>
      </c>
      <c r="E39" s="348">
        <v>4.9000000000000004</v>
      </c>
      <c r="F39" s="349">
        <v>0.4</v>
      </c>
      <c r="G39" s="347">
        <v>18.100000000000001</v>
      </c>
      <c r="H39" s="348">
        <v>1.6</v>
      </c>
      <c r="I39" s="348">
        <v>2.2000000000000002</v>
      </c>
      <c r="J39" s="348">
        <v>4.8</v>
      </c>
      <c r="K39" s="349">
        <v>0.4</v>
      </c>
      <c r="L39" s="347">
        <v>17.600000000000001</v>
      </c>
      <c r="M39" s="348">
        <v>1.6</v>
      </c>
      <c r="N39" s="348">
        <v>2</v>
      </c>
      <c r="O39" s="348">
        <v>4.8</v>
      </c>
      <c r="P39" s="349">
        <v>0.4</v>
      </c>
    </row>
    <row r="40" spans="1:16">
      <c r="A40" s="346" t="s">
        <v>413</v>
      </c>
      <c r="B40" s="347">
        <v>12.8</v>
      </c>
      <c r="C40" s="348">
        <v>1.4</v>
      </c>
      <c r="D40" s="348">
        <v>2</v>
      </c>
      <c r="E40" s="348">
        <v>4.3</v>
      </c>
      <c r="F40" s="349">
        <v>0.4</v>
      </c>
      <c r="G40" s="347">
        <v>13.3</v>
      </c>
      <c r="H40" s="348">
        <v>1.4</v>
      </c>
      <c r="I40" s="348">
        <v>2.2999999999999998</v>
      </c>
      <c r="J40" s="348">
        <v>4.5</v>
      </c>
      <c r="K40" s="349">
        <v>0.4</v>
      </c>
      <c r="L40" s="347">
        <v>13</v>
      </c>
      <c r="M40" s="348">
        <v>1.4</v>
      </c>
      <c r="N40" s="348">
        <v>2.1</v>
      </c>
      <c r="O40" s="348">
        <v>4.4000000000000004</v>
      </c>
      <c r="P40" s="349">
        <v>0.4</v>
      </c>
    </row>
    <row r="41" spans="1:16">
      <c r="A41" s="346" t="s">
        <v>414</v>
      </c>
      <c r="B41" s="347">
        <v>16.7</v>
      </c>
      <c r="C41" s="348">
        <v>1.5</v>
      </c>
      <c r="D41" s="348">
        <v>2</v>
      </c>
      <c r="E41" s="348">
        <v>3.9</v>
      </c>
      <c r="F41" s="349">
        <v>0.3</v>
      </c>
      <c r="G41" s="347">
        <v>17.399999999999999</v>
      </c>
      <c r="H41" s="348">
        <v>1.4</v>
      </c>
      <c r="I41" s="348">
        <v>2.2000000000000002</v>
      </c>
      <c r="J41" s="348">
        <v>4.0999999999999996</v>
      </c>
      <c r="K41" s="349">
        <v>0.3</v>
      </c>
      <c r="L41" s="347">
        <v>17</v>
      </c>
      <c r="M41" s="348">
        <v>1.4</v>
      </c>
      <c r="N41" s="348">
        <v>2.1</v>
      </c>
      <c r="O41" s="348">
        <v>4</v>
      </c>
      <c r="P41" s="349">
        <v>0.3</v>
      </c>
    </row>
    <row r="42" spans="1:16">
      <c r="A42" s="346" t="s">
        <v>415</v>
      </c>
      <c r="B42" s="347">
        <v>17</v>
      </c>
      <c r="C42" s="348">
        <v>1.8</v>
      </c>
      <c r="D42" s="348">
        <v>2.5</v>
      </c>
      <c r="E42" s="348">
        <v>4.0999999999999996</v>
      </c>
      <c r="F42" s="349">
        <v>0.7</v>
      </c>
      <c r="G42" s="347">
        <v>17.899999999999999</v>
      </c>
      <c r="H42" s="348">
        <v>1.8</v>
      </c>
      <c r="I42" s="348">
        <v>2.7</v>
      </c>
      <c r="J42" s="348">
        <v>4.0999999999999996</v>
      </c>
      <c r="K42" s="349">
        <v>0.7</v>
      </c>
      <c r="L42" s="347">
        <v>17.399999999999999</v>
      </c>
      <c r="M42" s="348">
        <v>1.8</v>
      </c>
      <c r="N42" s="348">
        <v>2.6</v>
      </c>
      <c r="O42" s="348">
        <v>4.0999999999999996</v>
      </c>
      <c r="P42" s="349">
        <v>0.7</v>
      </c>
    </row>
    <row r="43" spans="1:16">
      <c r="A43" s="346" t="s">
        <v>416</v>
      </c>
      <c r="B43" s="347">
        <v>15.6</v>
      </c>
      <c r="C43" s="348">
        <v>1.5</v>
      </c>
      <c r="D43" s="348">
        <v>2.2000000000000002</v>
      </c>
      <c r="E43" s="348">
        <v>3.9</v>
      </c>
      <c r="F43" s="349">
        <v>0.5</v>
      </c>
      <c r="G43" s="347">
        <v>16</v>
      </c>
      <c r="H43" s="348">
        <v>1.5</v>
      </c>
      <c r="I43" s="348">
        <v>2.4</v>
      </c>
      <c r="J43" s="348">
        <v>3.8</v>
      </c>
      <c r="K43" s="349">
        <v>0.5</v>
      </c>
      <c r="L43" s="347">
        <v>15.8</v>
      </c>
      <c r="M43" s="348">
        <v>1.5</v>
      </c>
      <c r="N43" s="348">
        <v>2.2999999999999998</v>
      </c>
      <c r="O43" s="348">
        <v>3.8</v>
      </c>
      <c r="P43" s="349">
        <v>0.5</v>
      </c>
    </row>
    <row r="44" spans="1:16">
      <c r="A44" s="346" t="s">
        <v>417</v>
      </c>
      <c r="B44" s="347">
        <v>15.9</v>
      </c>
      <c r="C44" s="348">
        <v>1.6</v>
      </c>
      <c r="D44" s="348">
        <v>2.2999999999999998</v>
      </c>
      <c r="E44" s="348">
        <v>4.0999999999999996</v>
      </c>
      <c r="F44" s="349">
        <v>0.5</v>
      </c>
      <c r="G44" s="347">
        <v>16.5</v>
      </c>
      <c r="H44" s="348">
        <v>1.5</v>
      </c>
      <c r="I44" s="348">
        <v>2.4</v>
      </c>
      <c r="J44" s="348">
        <v>4</v>
      </c>
      <c r="K44" s="349">
        <v>0.6</v>
      </c>
      <c r="L44" s="347">
        <v>16.2</v>
      </c>
      <c r="M44" s="348">
        <v>1.6</v>
      </c>
      <c r="N44" s="348">
        <v>2.2999999999999998</v>
      </c>
      <c r="O44" s="348">
        <v>4</v>
      </c>
      <c r="P44" s="349">
        <v>0.6</v>
      </c>
    </row>
    <row r="45" spans="1:16">
      <c r="A45" s="346" t="s">
        <v>418</v>
      </c>
      <c r="B45" s="347">
        <v>16.8</v>
      </c>
      <c r="C45" s="348">
        <v>1.3</v>
      </c>
      <c r="D45" s="348">
        <v>1.6</v>
      </c>
      <c r="E45" s="348">
        <v>4</v>
      </c>
      <c r="F45" s="349">
        <v>0.3</v>
      </c>
      <c r="G45" s="347">
        <v>17.3</v>
      </c>
      <c r="H45" s="348">
        <v>1.2</v>
      </c>
      <c r="I45" s="348">
        <v>1.7</v>
      </c>
      <c r="J45" s="348">
        <v>4.2</v>
      </c>
      <c r="K45" s="349">
        <v>0.4</v>
      </c>
      <c r="L45" s="347">
        <v>17</v>
      </c>
      <c r="M45" s="348">
        <v>1.3</v>
      </c>
      <c r="N45" s="348">
        <v>1.7</v>
      </c>
      <c r="O45" s="348">
        <v>4.0999999999999996</v>
      </c>
      <c r="P45" s="349">
        <v>0.4</v>
      </c>
    </row>
    <row r="46" spans="1:16">
      <c r="A46" s="346" t="s">
        <v>419</v>
      </c>
      <c r="B46" s="347">
        <v>15.2</v>
      </c>
      <c r="C46" s="348">
        <v>1.8</v>
      </c>
      <c r="D46" s="348">
        <v>2</v>
      </c>
      <c r="E46" s="348">
        <v>4.0999999999999996</v>
      </c>
      <c r="F46" s="349">
        <v>0.4</v>
      </c>
      <c r="G46" s="347">
        <v>16</v>
      </c>
      <c r="H46" s="348">
        <v>1.7</v>
      </c>
      <c r="I46" s="348">
        <v>2.1</v>
      </c>
      <c r="J46" s="348">
        <v>4.0999999999999996</v>
      </c>
      <c r="K46" s="349">
        <v>0.5</v>
      </c>
      <c r="L46" s="347">
        <v>15.5</v>
      </c>
      <c r="M46" s="348">
        <v>1.7</v>
      </c>
      <c r="N46" s="348">
        <v>2.1</v>
      </c>
      <c r="O46" s="348">
        <v>4.0999999999999996</v>
      </c>
      <c r="P46" s="349">
        <v>0.4</v>
      </c>
    </row>
    <row r="47" spans="1:16">
      <c r="A47" s="346" t="s">
        <v>420</v>
      </c>
      <c r="B47" s="347">
        <v>14.8</v>
      </c>
      <c r="C47" s="348">
        <v>1.5</v>
      </c>
      <c r="D47" s="348">
        <v>2</v>
      </c>
      <c r="E47" s="348">
        <v>4.0999999999999996</v>
      </c>
      <c r="F47" s="349">
        <v>0.4</v>
      </c>
      <c r="G47" s="347">
        <v>15.3</v>
      </c>
      <c r="H47" s="348">
        <v>1.5</v>
      </c>
      <c r="I47" s="348">
        <v>2.2000000000000002</v>
      </c>
      <c r="J47" s="348">
        <v>4.0999999999999996</v>
      </c>
      <c r="K47" s="349">
        <v>0.5</v>
      </c>
      <c r="L47" s="347">
        <v>15</v>
      </c>
      <c r="M47" s="348">
        <v>1.5</v>
      </c>
      <c r="N47" s="348">
        <v>2.1</v>
      </c>
      <c r="O47" s="348">
        <v>4.0999999999999996</v>
      </c>
      <c r="P47" s="349">
        <v>0.4</v>
      </c>
    </row>
    <row r="48" spans="1:16">
      <c r="A48" s="346" t="s">
        <v>421</v>
      </c>
      <c r="B48" s="347">
        <v>14.1</v>
      </c>
      <c r="C48" s="348">
        <v>1.3</v>
      </c>
      <c r="D48" s="348">
        <v>1.7</v>
      </c>
      <c r="E48" s="348">
        <v>4.5999999999999996</v>
      </c>
      <c r="F48" s="349">
        <v>0.4</v>
      </c>
      <c r="G48" s="347">
        <v>14.9</v>
      </c>
      <c r="H48" s="348">
        <v>1.2</v>
      </c>
      <c r="I48" s="348">
        <v>1.8</v>
      </c>
      <c r="J48" s="348">
        <v>4.5999999999999996</v>
      </c>
      <c r="K48" s="349">
        <v>0.4</v>
      </c>
      <c r="L48" s="347">
        <v>14.5</v>
      </c>
      <c r="M48" s="348">
        <v>1.3</v>
      </c>
      <c r="N48" s="348">
        <v>1.8</v>
      </c>
      <c r="O48" s="348">
        <v>4.5999999999999996</v>
      </c>
      <c r="P48" s="349">
        <v>0.4</v>
      </c>
    </row>
    <row r="49" spans="1:16">
      <c r="A49" s="346" t="s">
        <v>422</v>
      </c>
      <c r="B49" s="347">
        <v>15.9</v>
      </c>
      <c r="C49" s="348">
        <v>1.6</v>
      </c>
      <c r="D49" s="348">
        <v>1.7</v>
      </c>
      <c r="E49" s="348">
        <v>4.9000000000000004</v>
      </c>
      <c r="F49" s="349">
        <v>0.4</v>
      </c>
      <c r="G49" s="347">
        <v>16.8</v>
      </c>
      <c r="H49" s="348">
        <v>1.6</v>
      </c>
      <c r="I49" s="348">
        <v>1.8</v>
      </c>
      <c r="J49" s="348">
        <v>4.8</v>
      </c>
      <c r="K49" s="349">
        <v>0.4</v>
      </c>
      <c r="L49" s="347">
        <v>16.3</v>
      </c>
      <c r="M49" s="348">
        <v>1.6</v>
      </c>
      <c r="N49" s="348">
        <v>1.7</v>
      </c>
      <c r="O49" s="348">
        <v>4.8</v>
      </c>
      <c r="P49" s="349">
        <v>0.4</v>
      </c>
    </row>
    <row r="50" spans="1:16">
      <c r="A50" s="346" t="s">
        <v>423</v>
      </c>
      <c r="B50" s="347">
        <v>16.899999999999999</v>
      </c>
      <c r="C50" s="348">
        <v>1.4</v>
      </c>
      <c r="D50" s="348">
        <v>1.3</v>
      </c>
      <c r="E50" s="348">
        <v>4.4000000000000004</v>
      </c>
      <c r="F50" s="349">
        <v>0.2</v>
      </c>
      <c r="G50" s="347">
        <v>17.399999999999999</v>
      </c>
      <c r="H50" s="348">
        <v>1.2</v>
      </c>
      <c r="I50" s="348">
        <v>1.4</v>
      </c>
      <c r="J50" s="348">
        <v>4.3</v>
      </c>
      <c r="K50" s="349">
        <v>0.2</v>
      </c>
      <c r="L50" s="347">
        <v>17.100000000000001</v>
      </c>
      <c r="M50" s="348">
        <v>1.3</v>
      </c>
      <c r="N50" s="348">
        <v>1.3</v>
      </c>
      <c r="O50" s="348">
        <v>4.3</v>
      </c>
      <c r="P50" s="349">
        <v>0.2</v>
      </c>
    </row>
    <row r="51" spans="1:16">
      <c r="A51" s="346" t="s">
        <v>424</v>
      </c>
      <c r="B51" s="347">
        <v>15.9</v>
      </c>
      <c r="C51" s="348">
        <v>1.6</v>
      </c>
      <c r="D51" s="348">
        <v>2.2999999999999998</v>
      </c>
      <c r="E51" s="348">
        <v>4.7</v>
      </c>
      <c r="F51" s="349">
        <v>0.3</v>
      </c>
      <c r="G51" s="347">
        <v>16.2</v>
      </c>
      <c r="H51" s="348">
        <v>1.3</v>
      </c>
      <c r="I51" s="348">
        <v>2.7</v>
      </c>
      <c r="J51" s="348">
        <v>4.5</v>
      </c>
      <c r="K51" s="349">
        <v>0.4</v>
      </c>
      <c r="L51" s="347">
        <v>16</v>
      </c>
      <c r="M51" s="348">
        <v>1.4</v>
      </c>
      <c r="N51" s="348">
        <v>2.5</v>
      </c>
      <c r="O51" s="348">
        <v>4.5999999999999996</v>
      </c>
      <c r="P51" s="349">
        <v>0.4</v>
      </c>
    </row>
    <row r="52" spans="1:16">
      <c r="A52" s="346" t="s">
        <v>425</v>
      </c>
      <c r="B52" s="347">
        <v>16.899999999999999</v>
      </c>
      <c r="C52" s="348">
        <v>1.3</v>
      </c>
      <c r="D52" s="348">
        <v>1.9</v>
      </c>
      <c r="E52" s="348">
        <v>4.3</v>
      </c>
      <c r="F52" s="349">
        <v>0.3</v>
      </c>
      <c r="G52" s="347">
        <v>17.600000000000001</v>
      </c>
      <c r="H52" s="348">
        <v>1.2</v>
      </c>
      <c r="I52" s="348">
        <v>2.1</v>
      </c>
      <c r="J52" s="348">
        <v>4</v>
      </c>
      <c r="K52" s="349">
        <v>0.4</v>
      </c>
      <c r="L52" s="347">
        <v>17.2</v>
      </c>
      <c r="M52" s="348">
        <v>1.3</v>
      </c>
      <c r="N52" s="348">
        <v>2</v>
      </c>
      <c r="O52" s="348">
        <v>4.0999999999999996</v>
      </c>
      <c r="P52" s="349">
        <v>0.4</v>
      </c>
    </row>
    <row r="53" spans="1:16">
      <c r="A53" s="346" t="s">
        <v>426</v>
      </c>
      <c r="B53" s="347">
        <v>15.4</v>
      </c>
      <c r="C53" s="348">
        <v>1.8</v>
      </c>
      <c r="D53" s="348">
        <v>1.7</v>
      </c>
      <c r="E53" s="348">
        <v>4.3</v>
      </c>
      <c r="F53" s="349">
        <v>0.3</v>
      </c>
      <c r="G53" s="347">
        <v>16.399999999999999</v>
      </c>
      <c r="H53" s="348">
        <v>1.5</v>
      </c>
      <c r="I53" s="348">
        <v>1.9</v>
      </c>
      <c r="J53" s="348">
        <v>4.3</v>
      </c>
      <c r="K53" s="349">
        <v>0.3</v>
      </c>
      <c r="L53" s="347">
        <v>15.8</v>
      </c>
      <c r="M53" s="348">
        <v>1.6</v>
      </c>
      <c r="N53" s="348">
        <v>1.8</v>
      </c>
      <c r="O53" s="348">
        <v>4.3</v>
      </c>
      <c r="P53" s="349">
        <v>0.3</v>
      </c>
    </row>
    <row r="54" spans="1:16">
      <c r="A54" s="346" t="s">
        <v>260</v>
      </c>
      <c r="B54" s="350">
        <v>15.9</v>
      </c>
      <c r="C54" s="351">
        <v>1.7</v>
      </c>
      <c r="D54" s="351">
        <v>2.2999999999999998</v>
      </c>
      <c r="E54" s="351">
        <v>4.0999999999999996</v>
      </c>
      <c r="F54" s="352">
        <v>0.5</v>
      </c>
      <c r="G54" s="350">
        <v>16.600000000000001</v>
      </c>
      <c r="H54" s="351">
        <v>1.6</v>
      </c>
      <c r="I54" s="351">
        <v>2.5</v>
      </c>
      <c r="J54" s="351">
        <v>4</v>
      </c>
      <c r="K54" s="352">
        <v>0.6</v>
      </c>
      <c r="L54" s="350">
        <v>16.2</v>
      </c>
      <c r="M54" s="351">
        <v>1.6</v>
      </c>
      <c r="N54" s="351">
        <v>2.4</v>
      </c>
      <c r="O54" s="351">
        <v>4.0999999999999996</v>
      </c>
      <c r="P54" s="352">
        <v>0.5</v>
      </c>
    </row>
    <row r="55" spans="1:16">
      <c r="A55" s="284" t="s">
        <v>368</v>
      </c>
    </row>
    <row r="56" spans="1:16">
      <c r="A56" s="284" t="s">
        <v>539</v>
      </c>
    </row>
    <row r="57" spans="1:16">
      <c r="A57" s="284" t="s">
        <v>540</v>
      </c>
    </row>
  </sheetData>
  <pageMargins left="0.7" right="0.7" top="0.75" bottom="0.75" header="0.3" footer="0.3"/>
  <drawing r:id="rId1"/>
  <tableParts count="2">
    <tablePart r:id="rId2"/>
    <tablePart r:id="rId3"/>
  </tablePar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P9"/>
  <sheetViews>
    <sheetView zoomScale="90" zoomScaleNormal="90" workbookViewId="0"/>
  </sheetViews>
  <sheetFormatPr defaultColWidth="9.33203125" defaultRowHeight="13.5"/>
  <cols>
    <col min="1" max="1" width="22.6640625" style="7" customWidth="1"/>
    <col min="2" max="2" width="16" style="7" bestFit="1" customWidth="1"/>
    <col min="3" max="3" width="23.5" style="7" bestFit="1" customWidth="1"/>
    <col min="4" max="4" width="14.1640625" style="7" bestFit="1" customWidth="1"/>
    <col min="5" max="5" width="20.1640625" style="7" bestFit="1" customWidth="1"/>
    <col min="6" max="6" width="18.6640625" style="7" bestFit="1" customWidth="1"/>
    <col min="7" max="7" width="16" style="7" bestFit="1" customWidth="1"/>
    <col min="8" max="8" width="23.5" style="7" bestFit="1" customWidth="1"/>
    <col min="9" max="9" width="14.1640625" style="7" bestFit="1" customWidth="1"/>
    <col min="10" max="10" width="20.1640625" style="7" bestFit="1" customWidth="1"/>
    <col min="11" max="11" width="18.6640625" style="7" bestFit="1" customWidth="1"/>
    <col min="12" max="12" width="16" style="7" bestFit="1" customWidth="1"/>
    <col min="13" max="13" width="23.5" style="7" bestFit="1" customWidth="1"/>
    <col min="14" max="14" width="14.1640625" style="7" bestFit="1" customWidth="1"/>
    <col min="15" max="15" width="20.1640625" style="7" bestFit="1" customWidth="1"/>
    <col min="16" max="16" width="18.6640625" style="7" bestFit="1" customWidth="1"/>
    <col min="17" max="16384" width="9.33203125" style="7"/>
  </cols>
  <sheetData>
    <row r="1" spans="1:16">
      <c r="A1" s="36" t="s">
        <v>557</v>
      </c>
    </row>
    <row r="2" spans="1:16" ht="17.25">
      <c r="A2" s="272" t="s">
        <v>1115</v>
      </c>
    </row>
    <row r="3" spans="1:16" ht="17.25">
      <c r="A3" s="273" t="s">
        <v>1116</v>
      </c>
    </row>
    <row r="4" spans="1:16" ht="30">
      <c r="A4" s="341" t="s">
        <v>280</v>
      </c>
      <c r="B4" s="342" t="s">
        <v>541</v>
      </c>
      <c r="C4" s="343" t="s">
        <v>542</v>
      </c>
      <c r="D4" s="343" t="s">
        <v>543</v>
      </c>
      <c r="E4" s="343" t="s">
        <v>544</v>
      </c>
      <c r="F4" s="344" t="s">
        <v>545</v>
      </c>
      <c r="G4" s="342" t="s">
        <v>546</v>
      </c>
      <c r="H4" s="343" t="s">
        <v>547</v>
      </c>
      <c r="I4" s="343" t="s">
        <v>548</v>
      </c>
      <c r="J4" s="343" t="s">
        <v>549</v>
      </c>
      <c r="K4" s="344" t="s">
        <v>550</v>
      </c>
      <c r="L4" s="342" t="s">
        <v>551</v>
      </c>
      <c r="M4" s="343" t="s">
        <v>552</v>
      </c>
      <c r="N4" s="343" t="s">
        <v>553</v>
      </c>
      <c r="O4" s="343" t="s">
        <v>554</v>
      </c>
      <c r="P4" s="344" t="s">
        <v>555</v>
      </c>
    </row>
    <row r="5" spans="1:16">
      <c r="A5" s="346" t="s">
        <v>258</v>
      </c>
      <c r="B5" s="386">
        <v>34</v>
      </c>
      <c r="C5" s="346">
        <v>2.9</v>
      </c>
      <c r="D5" s="346">
        <v>3.2</v>
      </c>
      <c r="E5" s="346">
        <v>9.6</v>
      </c>
      <c r="F5" s="387">
        <v>0.6</v>
      </c>
      <c r="G5" s="386">
        <v>32</v>
      </c>
      <c r="H5" s="346">
        <v>2.4</v>
      </c>
      <c r="I5" s="346">
        <v>3.1</v>
      </c>
      <c r="J5" s="346">
        <v>8.3000000000000007</v>
      </c>
      <c r="K5" s="387">
        <v>0.6</v>
      </c>
      <c r="L5" s="386">
        <v>32.9</v>
      </c>
      <c r="M5" s="346">
        <v>2.6</v>
      </c>
      <c r="N5" s="346">
        <v>3.1</v>
      </c>
      <c r="O5" s="346">
        <v>8.9</v>
      </c>
      <c r="P5" s="387">
        <v>0.6</v>
      </c>
    </row>
    <row r="6" spans="1:16">
      <c r="A6" s="346" t="s">
        <v>558</v>
      </c>
      <c r="B6" s="388">
        <v>32.4</v>
      </c>
      <c r="C6" s="389">
        <v>3.8</v>
      </c>
      <c r="D6" s="389">
        <v>5.4</v>
      </c>
      <c r="E6" s="389">
        <v>8.1999999999999993</v>
      </c>
      <c r="F6" s="390">
        <v>1.3</v>
      </c>
      <c r="G6" s="388">
        <v>30.3</v>
      </c>
      <c r="H6" s="389">
        <v>3.3</v>
      </c>
      <c r="I6" s="389">
        <v>5.2</v>
      </c>
      <c r="J6" s="389">
        <v>7.3</v>
      </c>
      <c r="K6" s="390">
        <v>1.2</v>
      </c>
      <c r="L6" s="388">
        <v>31.3</v>
      </c>
      <c r="M6" s="389">
        <v>3.6</v>
      </c>
      <c r="N6" s="389">
        <v>5.3</v>
      </c>
      <c r="O6" s="389">
        <v>7.7</v>
      </c>
      <c r="P6" s="390">
        <v>1.3</v>
      </c>
    </row>
    <row r="7" spans="1:16">
      <c r="A7" s="284" t="s">
        <v>368</v>
      </c>
    </row>
    <row r="8" spans="1:16">
      <c r="A8" s="284" t="s">
        <v>539</v>
      </c>
    </row>
    <row r="9" spans="1:16">
      <c r="A9" s="284" t="s">
        <v>540</v>
      </c>
    </row>
  </sheetData>
  <pageMargins left="0.7" right="0.7" top="0.75" bottom="0.75" header="0.3" footer="0.3"/>
  <drawing r:id="rId1"/>
  <tableParts count="1">
    <tablePart r:id="rId2"/>
  </tablePart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P21"/>
  <sheetViews>
    <sheetView zoomScaleNormal="100" workbookViewId="0"/>
  </sheetViews>
  <sheetFormatPr defaultColWidth="9.33203125" defaultRowHeight="13.5"/>
  <cols>
    <col min="1" max="1" width="22.6640625" style="7" customWidth="1"/>
    <col min="2" max="2" width="16" style="7" bestFit="1" customWidth="1"/>
    <col min="3" max="3" width="23.5" style="7" bestFit="1" customWidth="1"/>
    <col min="4" max="4" width="14.1640625" style="7" bestFit="1" customWidth="1"/>
    <col min="5" max="5" width="20.1640625" style="7" bestFit="1" customWidth="1"/>
    <col min="6" max="6" width="18.6640625" style="7" bestFit="1" customWidth="1"/>
    <col min="7" max="7" width="16" style="7" bestFit="1" customWidth="1"/>
    <col min="8" max="8" width="23.5" style="7" bestFit="1" customWidth="1"/>
    <col min="9" max="9" width="14.1640625" style="7" bestFit="1" customWidth="1"/>
    <col min="10" max="10" width="20.1640625" style="7" bestFit="1" customWidth="1"/>
    <col min="11" max="11" width="18.6640625" style="7" bestFit="1" customWidth="1"/>
    <col min="12" max="12" width="16" style="7" bestFit="1" customWidth="1"/>
    <col min="13" max="13" width="23.5" style="7" bestFit="1" customWidth="1"/>
    <col min="14" max="14" width="14.1640625" style="7" bestFit="1" customWidth="1"/>
    <col min="15" max="15" width="20.1640625" style="7" bestFit="1" customWidth="1"/>
    <col min="16" max="16" width="18.6640625" style="7" bestFit="1" customWidth="1"/>
    <col min="17" max="16384" width="9.33203125" style="7"/>
  </cols>
  <sheetData>
    <row r="1" spans="1:16">
      <c r="A1" s="36" t="s">
        <v>559</v>
      </c>
    </row>
    <row r="2" spans="1:16" ht="17.25">
      <c r="A2" s="272" t="s">
        <v>1027</v>
      </c>
    </row>
    <row r="3" spans="1:16" ht="17.25">
      <c r="A3" s="273" t="s">
        <v>1028</v>
      </c>
    </row>
    <row r="4" spans="1:16" ht="30">
      <c r="A4" s="354" t="s">
        <v>278</v>
      </c>
      <c r="B4" s="355" t="s">
        <v>541</v>
      </c>
      <c r="C4" s="356" t="s">
        <v>542</v>
      </c>
      <c r="D4" s="356" t="s">
        <v>543</v>
      </c>
      <c r="E4" s="356" t="s">
        <v>544</v>
      </c>
      <c r="F4" s="357" t="s">
        <v>545</v>
      </c>
      <c r="G4" s="355" t="s">
        <v>546</v>
      </c>
      <c r="H4" s="356" t="s">
        <v>547</v>
      </c>
      <c r="I4" s="356" t="s">
        <v>548</v>
      </c>
      <c r="J4" s="356" t="s">
        <v>549</v>
      </c>
      <c r="K4" s="357" t="s">
        <v>550</v>
      </c>
      <c r="L4" s="355" t="s">
        <v>551</v>
      </c>
      <c r="M4" s="356" t="s">
        <v>552</v>
      </c>
      <c r="N4" s="356" t="s">
        <v>553</v>
      </c>
      <c r="O4" s="356" t="s">
        <v>554</v>
      </c>
      <c r="P4" s="357" t="s">
        <v>555</v>
      </c>
    </row>
    <row r="5" spans="1:16">
      <c r="A5" s="346" t="s">
        <v>432</v>
      </c>
      <c r="B5" s="347">
        <v>36.200000000000003</v>
      </c>
      <c r="C5" s="348">
        <v>5</v>
      </c>
      <c r="D5" s="348">
        <v>5.6</v>
      </c>
      <c r="E5" s="348">
        <v>14.3</v>
      </c>
      <c r="F5" s="349">
        <v>1.8</v>
      </c>
      <c r="G5" s="347">
        <v>33.700000000000003</v>
      </c>
      <c r="H5" s="348">
        <v>5.3</v>
      </c>
      <c r="I5" s="348">
        <v>5.8</v>
      </c>
      <c r="J5" s="348">
        <v>15</v>
      </c>
      <c r="K5" s="349">
        <v>2</v>
      </c>
      <c r="L5" s="347">
        <v>35.1</v>
      </c>
      <c r="M5" s="348">
        <v>5.0999999999999996</v>
      </c>
      <c r="N5" s="348">
        <v>5.7</v>
      </c>
      <c r="O5" s="348">
        <v>14.6</v>
      </c>
      <c r="P5" s="349">
        <v>1.8</v>
      </c>
    </row>
    <row r="6" spans="1:16">
      <c r="A6" s="346" t="s">
        <v>433</v>
      </c>
      <c r="B6" s="347">
        <v>36.299999999999997</v>
      </c>
      <c r="C6" s="348">
        <v>3.9</v>
      </c>
      <c r="D6" s="348">
        <v>5.2</v>
      </c>
      <c r="E6" s="348">
        <v>9.8000000000000007</v>
      </c>
      <c r="F6" s="349">
        <v>1.1000000000000001</v>
      </c>
      <c r="G6" s="347">
        <v>34.299999999999997</v>
      </c>
      <c r="H6" s="348">
        <v>3.5</v>
      </c>
      <c r="I6" s="348">
        <v>5.3</v>
      </c>
      <c r="J6" s="348">
        <v>9.4</v>
      </c>
      <c r="K6" s="349">
        <v>1.2</v>
      </c>
      <c r="L6" s="347">
        <v>35.200000000000003</v>
      </c>
      <c r="M6" s="348">
        <v>3.7</v>
      </c>
      <c r="N6" s="348">
        <v>5.2</v>
      </c>
      <c r="O6" s="348">
        <v>9.6</v>
      </c>
      <c r="P6" s="349">
        <v>1.2</v>
      </c>
    </row>
    <row r="7" spans="1:16">
      <c r="A7" s="346" t="s">
        <v>434</v>
      </c>
      <c r="B7" s="347">
        <v>34.1</v>
      </c>
      <c r="C7" s="348">
        <v>3.6</v>
      </c>
      <c r="D7" s="348">
        <v>5.7</v>
      </c>
      <c r="E7" s="348">
        <v>7.8</v>
      </c>
      <c r="F7" s="349">
        <v>1.3</v>
      </c>
      <c r="G7" s="347">
        <v>32.5</v>
      </c>
      <c r="H7" s="348">
        <v>3.2</v>
      </c>
      <c r="I7" s="348">
        <v>5.5</v>
      </c>
      <c r="J7" s="348">
        <v>7.1</v>
      </c>
      <c r="K7" s="349">
        <v>1.3</v>
      </c>
      <c r="L7" s="347">
        <v>33.200000000000003</v>
      </c>
      <c r="M7" s="348">
        <v>3.4</v>
      </c>
      <c r="N7" s="348">
        <v>5.6</v>
      </c>
      <c r="O7" s="348">
        <v>7.4</v>
      </c>
      <c r="P7" s="349">
        <v>1.3</v>
      </c>
    </row>
    <row r="8" spans="1:16">
      <c r="A8" s="346" t="s">
        <v>435</v>
      </c>
      <c r="B8" s="350">
        <v>32.200000000000003</v>
      </c>
      <c r="C8" s="351">
        <v>3.3</v>
      </c>
      <c r="D8" s="351">
        <v>5.8</v>
      </c>
      <c r="E8" s="351">
        <v>6.3</v>
      </c>
      <c r="F8" s="352">
        <v>1.4</v>
      </c>
      <c r="G8" s="350">
        <v>30.8</v>
      </c>
      <c r="H8" s="351">
        <v>2.8</v>
      </c>
      <c r="I8" s="351">
        <v>5.4</v>
      </c>
      <c r="J8" s="351">
        <v>5.7</v>
      </c>
      <c r="K8" s="352">
        <v>1.2</v>
      </c>
      <c r="L8" s="350">
        <v>31.4</v>
      </c>
      <c r="M8" s="351">
        <v>3</v>
      </c>
      <c r="N8" s="351">
        <v>5.6</v>
      </c>
      <c r="O8" s="351">
        <v>5.9</v>
      </c>
      <c r="P8" s="352">
        <v>1.3</v>
      </c>
    </row>
    <row r="9" spans="1:16">
      <c r="A9" s="284" t="s">
        <v>847</v>
      </c>
    </row>
    <row r="10" spans="1:16">
      <c r="A10" s="284" t="s">
        <v>539</v>
      </c>
    </row>
    <row r="11" spans="1:16">
      <c r="A11" s="284" t="s">
        <v>540</v>
      </c>
    </row>
    <row r="12" spans="1:16" ht="17.25">
      <c r="A12" s="272" t="s">
        <v>1029</v>
      </c>
    </row>
    <row r="13" spans="1:16" ht="17.25">
      <c r="A13" s="273" t="s">
        <v>1030</v>
      </c>
    </row>
    <row r="14" spans="1:16" ht="30">
      <c r="A14" s="341" t="s">
        <v>278</v>
      </c>
      <c r="B14" s="342" t="s">
        <v>541</v>
      </c>
      <c r="C14" s="343" t="s">
        <v>542</v>
      </c>
      <c r="D14" s="343" t="s">
        <v>543</v>
      </c>
      <c r="E14" s="343" t="s">
        <v>544</v>
      </c>
      <c r="F14" s="344" t="s">
        <v>545</v>
      </c>
      <c r="G14" s="342" t="s">
        <v>546</v>
      </c>
      <c r="H14" s="343" t="s">
        <v>547</v>
      </c>
      <c r="I14" s="343" t="s">
        <v>548</v>
      </c>
      <c r="J14" s="343" t="s">
        <v>549</v>
      </c>
      <c r="K14" s="344" t="s">
        <v>550</v>
      </c>
      <c r="L14" s="342" t="s">
        <v>551</v>
      </c>
      <c r="M14" s="343" t="s">
        <v>552</v>
      </c>
      <c r="N14" s="343" t="s">
        <v>553</v>
      </c>
      <c r="O14" s="343" t="s">
        <v>554</v>
      </c>
      <c r="P14" s="344" t="s">
        <v>555</v>
      </c>
    </row>
    <row r="15" spans="1:16">
      <c r="A15" s="7" t="s">
        <v>432</v>
      </c>
      <c r="B15" s="368">
        <v>15</v>
      </c>
      <c r="C15" s="329">
        <v>2</v>
      </c>
      <c r="D15" s="329">
        <v>2.2999999999999998</v>
      </c>
      <c r="E15" s="329">
        <v>5.9</v>
      </c>
      <c r="F15" s="330">
        <v>0.7</v>
      </c>
      <c r="G15" s="368">
        <v>14.8</v>
      </c>
      <c r="H15" s="329">
        <v>2.2999999999999998</v>
      </c>
      <c r="I15" s="329">
        <v>2.5</v>
      </c>
      <c r="J15" s="329">
        <v>6.5</v>
      </c>
      <c r="K15" s="330">
        <v>0.8</v>
      </c>
      <c r="L15" s="368">
        <v>14.9</v>
      </c>
      <c r="M15" s="329">
        <v>2.1</v>
      </c>
      <c r="N15" s="329">
        <v>2.4</v>
      </c>
      <c r="O15" s="329">
        <v>6.1</v>
      </c>
      <c r="P15" s="330">
        <v>0.8</v>
      </c>
    </row>
    <row r="16" spans="1:16">
      <c r="A16" s="7" t="s">
        <v>433</v>
      </c>
      <c r="B16" s="368">
        <v>18.600000000000001</v>
      </c>
      <c r="C16" s="329">
        <v>2</v>
      </c>
      <c r="D16" s="329">
        <v>2.7</v>
      </c>
      <c r="E16" s="329">
        <v>5</v>
      </c>
      <c r="F16" s="330">
        <v>0.6</v>
      </c>
      <c r="G16" s="368">
        <v>19.600000000000001</v>
      </c>
      <c r="H16" s="329">
        <v>2</v>
      </c>
      <c r="I16" s="329">
        <v>3</v>
      </c>
      <c r="J16" s="329">
        <v>5.4</v>
      </c>
      <c r="K16" s="330">
        <v>0.7</v>
      </c>
      <c r="L16" s="368">
        <v>19</v>
      </c>
      <c r="M16" s="329">
        <v>2</v>
      </c>
      <c r="N16" s="329">
        <v>2.8</v>
      </c>
      <c r="O16" s="329">
        <v>5.2</v>
      </c>
      <c r="P16" s="330">
        <v>0.6</v>
      </c>
    </row>
    <row r="17" spans="1:16">
      <c r="A17" s="7" t="s">
        <v>434</v>
      </c>
      <c r="B17" s="368">
        <v>19.600000000000001</v>
      </c>
      <c r="C17" s="329">
        <v>2.1</v>
      </c>
      <c r="D17" s="329">
        <v>3.3</v>
      </c>
      <c r="E17" s="329">
        <v>4.5</v>
      </c>
      <c r="F17" s="330">
        <v>0.8</v>
      </c>
      <c r="G17" s="368">
        <v>20.3</v>
      </c>
      <c r="H17" s="329">
        <v>2</v>
      </c>
      <c r="I17" s="329">
        <v>3.4</v>
      </c>
      <c r="J17" s="329">
        <v>4.4000000000000004</v>
      </c>
      <c r="K17" s="330">
        <v>0.8</v>
      </c>
      <c r="L17" s="368">
        <v>19.899999999999999</v>
      </c>
      <c r="M17" s="329">
        <v>2</v>
      </c>
      <c r="N17" s="329">
        <v>3.3</v>
      </c>
      <c r="O17" s="329">
        <v>4.4000000000000004</v>
      </c>
      <c r="P17" s="330">
        <v>0.8</v>
      </c>
    </row>
    <row r="18" spans="1:16">
      <c r="A18" s="7" t="s">
        <v>435</v>
      </c>
      <c r="B18" s="369">
        <v>19.5</v>
      </c>
      <c r="C18" s="370">
        <v>2</v>
      </c>
      <c r="D18" s="370">
        <v>3.5</v>
      </c>
      <c r="E18" s="370">
        <v>3.8</v>
      </c>
      <c r="F18" s="371">
        <v>0.8</v>
      </c>
      <c r="G18" s="369">
        <v>20.6</v>
      </c>
      <c r="H18" s="370">
        <v>1.9</v>
      </c>
      <c r="I18" s="370">
        <v>3.6</v>
      </c>
      <c r="J18" s="370">
        <v>3.8</v>
      </c>
      <c r="K18" s="371">
        <v>0.8</v>
      </c>
      <c r="L18" s="369">
        <v>20.2</v>
      </c>
      <c r="M18" s="370">
        <v>1.9</v>
      </c>
      <c r="N18" s="370">
        <v>3.6</v>
      </c>
      <c r="O18" s="370">
        <v>3.8</v>
      </c>
      <c r="P18" s="371">
        <v>0.8</v>
      </c>
    </row>
    <row r="19" spans="1:16">
      <c r="A19" s="284" t="s">
        <v>847</v>
      </c>
    </row>
    <row r="20" spans="1:16">
      <c r="A20" s="284" t="s">
        <v>539</v>
      </c>
    </row>
    <row r="21" spans="1:16">
      <c r="A21" s="284" t="s">
        <v>540</v>
      </c>
    </row>
  </sheetData>
  <pageMargins left="0.7" right="0.7" top="0.75" bottom="0.75" header="0.3" footer="0.3"/>
  <drawing r:id="rId1"/>
  <tableParts count="2">
    <tablePart r:id="rId2"/>
    <tablePart r:id="rId3"/>
  </tablePart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P49"/>
  <sheetViews>
    <sheetView zoomScaleNormal="100" workbookViewId="0"/>
  </sheetViews>
  <sheetFormatPr defaultColWidth="9.33203125" defaultRowHeight="13.5"/>
  <cols>
    <col min="1" max="1" width="20.6640625" style="7" customWidth="1"/>
    <col min="2" max="2" width="16" style="7" bestFit="1" customWidth="1"/>
    <col min="3" max="3" width="22.83203125" style="7" bestFit="1" customWidth="1"/>
    <col min="4" max="4" width="13.33203125" style="7" bestFit="1" customWidth="1"/>
    <col min="5" max="5" width="19.1640625" style="7" bestFit="1" customWidth="1"/>
    <col min="6" max="6" width="17.83203125" style="7" bestFit="1" customWidth="1"/>
    <col min="7" max="7" width="16" style="7" bestFit="1" customWidth="1"/>
    <col min="8" max="8" width="22.83203125" style="7" bestFit="1" customWidth="1"/>
    <col min="9" max="9" width="13.33203125" style="7" bestFit="1" customWidth="1"/>
    <col min="10" max="10" width="19.1640625" style="7" bestFit="1" customWidth="1"/>
    <col min="11" max="11" width="17.83203125" style="7" bestFit="1" customWidth="1"/>
    <col min="12" max="12" width="16" style="7" bestFit="1" customWidth="1"/>
    <col min="13" max="13" width="22.83203125" style="7" bestFit="1" customWidth="1"/>
    <col min="14" max="14" width="13.33203125" style="7" bestFit="1" customWidth="1"/>
    <col min="15" max="15" width="19.1640625" style="7" bestFit="1" customWidth="1"/>
    <col min="16" max="16" width="17.83203125" style="7" bestFit="1" customWidth="1"/>
    <col min="17" max="16384" width="9.33203125" style="7"/>
  </cols>
  <sheetData>
    <row r="1" spans="1:16">
      <c r="A1" s="36" t="s">
        <v>560</v>
      </c>
    </row>
    <row r="2" spans="1:16" ht="17.25">
      <c r="A2" s="272" t="s">
        <v>1031</v>
      </c>
    </row>
    <row r="3" spans="1:16" ht="17.25">
      <c r="A3" s="273" t="s">
        <v>1032</v>
      </c>
    </row>
    <row r="4" spans="1:16" s="379" customFormat="1" ht="30">
      <c r="A4" s="274" t="s">
        <v>278</v>
      </c>
      <c r="B4" s="376" t="s">
        <v>905</v>
      </c>
      <c r="C4" s="377" t="s">
        <v>906</v>
      </c>
      <c r="D4" s="377" t="s">
        <v>907</v>
      </c>
      <c r="E4" s="377" t="s">
        <v>908</v>
      </c>
      <c r="F4" s="378" t="s">
        <v>909</v>
      </c>
      <c r="G4" s="376" t="s">
        <v>910</v>
      </c>
      <c r="H4" s="377" t="s">
        <v>911</v>
      </c>
      <c r="I4" s="377" t="s">
        <v>912</v>
      </c>
      <c r="J4" s="377" t="s">
        <v>913</v>
      </c>
      <c r="K4" s="378" t="s">
        <v>914</v>
      </c>
      <c r="L4" s="376" t="s">
        <v>915</v>
      </c>
      <c r="M4" s="377" t="s">
        <v>916</v>
      </c>
      <c r="N4" s="377" t="s">
        <v>917</v>
      </c>
      <c r="O4" s="377" t="s">
        <v>918</v>
      </c>
      <c r="P4" s="378" t="s">
        <v>919</v>
      </c>
    </row>
    <row r="5" spans="1:16">
      <c r="A5" s="367">
        <v>2016</v>
      </c>
      <c r="B5" s="380">
        <v>766799</v>
      </c>
      <c r="C5" s="381">
        <v>92548</v>
      </c>
      <c r="D5" s="381">
        <v>115704</v>
      </c>
      <c r="E5" s="381">
        <v>200102</v>
      </c>
      <c r="F5" s="382">
        <v>16252</v>
      </c>
      <c r="G5" s="380">
        <v>817517</v>
      </c>
      <c r="H5" s="381">
        <v>90347</v>
      </c>
      <c r="I5" s="381">
        <v>127317</v>
      </c>
      <c r="J5" s="381">
        <v>211251</v>
      </c>
      <c r="K5" s="382">
        <v>19039</v>
      </c>
      <c r="L5" s="380">
        <v>1584316</v>
      </c>
      <c r="M5" s="381">
        <v>182895</v>
      </c>
      <c r="N5" s="381">
        <v>243021</v>
      </c>
      <c r="O5" s="381">
        <v>411353</v>
      </c>
      <c r="P5" s="382">
        <v>35291</v>
      </c>
    </row>
    <row r="6" spans="1:16">
      <c r="A6" s="367">
        <v>2017</v>
      </c>
      <c r="B6" s="380">
        <v>750460</v>
      </c>
      <c r="C6" s="381">
        <v>91000</v>
      </c>
      <c r="D6" s="381">
        <v>115011</v>
      </c>
      <c r="E6" s="381">
        <v>203756</v>
      </c>
      <c r="F6" s="382">
        <v>16464</v>
      </c>
      <c r="G6" s="380">
        <v>800512</v>
      </c>
      <c r="H6" s="381">
        <v>87658</v>
      </c>
      <c r="I6" s="381">
        <v>126895</v>
      </c>
      <c r="J6" s="381">
        <v>215657</v>
      </c>
      <c r="K6" s="382">
        <v>18406</v>
      </c>
      <c r="L6" s="380">
        <v>1550972</v>
      </c>
      <c r="M6" s="381">
        <v>178658</v>
      </c>
      <c r="N6" s="381">
        <v>241906</v>
      </c>
      <c r="O6" s="381">
        <v>419413</v>
      </c>
      <c r="P6" s="382">
        <v>34870</v>
      </c>
    </row>
    <row r="7" spans="1:16">
      <c r="A7" s="367">
        <v>2018</v>
      </c>
      <c r="B7" s="380">
        <v>735173</v>
      </c>
      <c r="C7" s="381">
        <v>88083</v>
      </c>
      <c r="D7" s="381">
        <v>110562</v>
      </c>
      <c r="E7" s="381">
        <v>206032</v>
      </c>
      <c r="F7" s="382">
        <v>17787</v>
      </c>
      <c r="G7" s="380">
        <v>787010</v>
      </c>
      <c r="H7" s="381">
        <v>85704</v>
      </c>
      <c r="I7" s="381">
        <v>121417</v>
      </c>
      <c r="J7" s="381">
        <v>218505</v>
      </c>
      <c r="K7" s="382">
        <v>19946</v>
      </c>
      <c r="L7" s="380">
        <v>1522183</v>
      </c>
      <c r="M7" s="381">
        <v>173787</v>
      </c>
      <c r="N7" s="381">
        <v>231979</v>
      </c>
      <c r="O7" s="381">
        <v>424537</v>
      </c>
      <c r="P7" s="382">
        <v>37733</v>
      </c>
    </row>
    <row r="8" spans="1:16">
      <c r="A8" s="367">
        <v>2019</v>
      </c>
      <c r="B8" s="380">
        <v>720383</v>
      </c>
      <c r="C8" s="381">
        <v>85859</v>
      </c>
      <c r="D8" s="381">
        <v>106969</v>
      </c>
      <c r="E8" s="381">
        <v>208952</v>
      </c>
      <c r="F8" s="382">
        <v>17693</v>
      </c>
      <c r="G8" s="380">
        <v>772929</v>
      </c>
      <c r="H8" s="381">
        <v>83517</v>
      </c>
      <c r="I8" s="381">
        <v>119008</v>
      </c>
      <c r="J8" s="381">
        <v>221062</v>
      </c>
      <c r="K8" s="382">
        <v>19919</v>
      </c>
      <c r="L8" s="380">
        <v>1493312</v>
      </c>
      <c r="M8" s="381">
        <v>169376</v>
      </c>
      <c r="N8" s="381">
        <v>225977</v>
      </c>
      <c r="O8" s="381">
        <v>430014</v>
      </c>
      <c r="P8" s="382">
        <v>37612</v>
      </c>
    </row>
    <row r="9" spans="1:16">
      <c r="A9" s="367">
        <v>2020</v>
      </c>
      <c r="B9" s="380">
        <v>623192</v>
      </c>
      <c r="C9" s="381">
        <v>77145</v>
      </c>
      <c r="D9" s="381">
        <v>92919</v>
      </c>
      <c r="E9" s="381">
        <v>194243</v>
      </c>
      <c r="F9" s="382">
        <v>16310</v>
      </c>
      <c r="G9" s="380">
        <v>667550</v>
      </c>
      <c r="H9" s="381">
        <v>74199</v>
      </c>
      <c r="I9" s="381">
        <v>101319</v>
      </c>
      <c r="J9" s="381">
        <v>205568</v>
      </c>
      <c r="K9" s="382">
        <v>18022</v>
      </c>
      <c r="L9" s="380">
        <v>1290742</v>
      </c>
      <c r="M9" s="381">
        <v>151344</v>
      </c>
      <c r="N9" s="381">
        <v>194238</v>
      </c>
      <c r="O9" s="381">
        <v>399811</v>
      </c>
      <c r="P9" s="382">
        <v>34332</v>
      </c>
    </row>
    <row r="10" spans="1:16">
      <c r="A10" s="367">
        <v>2021</v>
      </c>
      <c r="B10" s="380">
        <v>662857</v>
      </c>
      <c r="C10" s="381">
        <v>79078</v>
      </c>
      <c r="D10" s="381">
        <v>100162</v>
      </c>
      <c r="E10" s="381">
        <v>210792</v>
      </c>
      <c r="F10" s="382">
        <v>20309</v>
      </c>
      <c r="G10" s="380">
        <v>718641</v>
      </c>
      <c r="H10" s="381">
        <v>75769</v>
      </c>
      <c r="I10" s="381">
        <v>111474</v>
      </c>
      <c r="J10" s="381">
        <v>221277</v>
      </c>
      <c r="K10" s="382">
        <v>22268</v>
      </c>
      <c r="L10" s="380">
        <v>1381498</v>
      </c>
      <c r="M10" s="381">
        <v>154847</v>
      </c>
      <c r="N10" s="381">
        <v>211636</v>
      </c>
      <c r="O10" s="381">
        <v>432069</v>
      </c>
      <c r="P10" s="382">
        <v>42577</v>
      </c>
    </row>
    <row r="11" spans="1:16">
      <c r="A11" s="367">
        <v>2022</v>
      </c>
      <c r="B11" s="380">
        <v>649510</v>
      </c>
      <c r="C11" s="381">
        <v>75264</v>
      </c>
      <c r="D11" s="381">
        <v>99306</v>
      </c>
      <c r="E11" s="381">
        <v>209406</v>
      </c>
      <c r="F11" s="382">
        <v>21387</v>
      </c>
      <c r="G11" s="380">
        <v>700344</v>
      </c>
      <c r="H11" s="381">
        <v>71362</v>
      </c>
      <c r="I11" s="381">
        <v>109330</v>
      </c>
      <c r="J11" s="381">
        <v>218732</v>
      </c>
      <c r="K11" s="382">
        <v>23263</v>
      </c>
      <c r="L11" s="380">
        <v>1349854</v>
      </c>
      <c r="M11" s="381">
        <v>146626</v>
      </c>
      <c r="N11" s="381">
        <v>208636</v>
      </c>
      <c r="O11" s="381">
        <v>428138</v>
      </c>
      <c r="P11" s="382">
        <v>44650</v>
      </c>
    </row>
    <row r="12" spans="1:16">
      <c r="A12" s="367">
        <v>2023</v>
      </c>
      <c r="B12" s="380">
        <v>646273</v>
      </c>
      <c r="C12" s="381">
        <v>72264</v>
      </c>
      <c r="D12" s="381">
        <v>97133</v>
      </c>
      <c r="E12" s="381">
        <v>212410</v>
      </c>
      <c r="F12" s="382">
        <v>21591</v>
      </c>
      <c r="G12" s="380">
        <v>697260</v>
      </c>
      <c r="H12" s="381">
        <v>70145</v>
      </c>
      <c r="I12" s="381">
        <v>107903</v>
      </c>
      <c r="J12" s="381">
        <v>222413</v>
      </c>
      <c r="K12" s="382">
        <v>23773</v>
      </c>
      <c r="L12" s="380">
        <v>1343533</v>
      </c>
      <c r="M12" s="381">
        <v>142409</v>
      </c>
      <c r="N12" s="381">
        <v>205036</v>
      </c>
      <c r="O12" s="381">
        <v>434823</v>
      </c>
      <c r="P12" s="382">
        <v>45364</v>
      </c>
    </row>
    <row r="13" spans="1:16">
      <c r="A13" s="367">
        <v>2024</v>
      </c>
      <c r="B13" s="380">
        <v>638341</v>
      </c>
      <c r="C13" s="381">
        <v>70217</v>
      </c>
      <c r="D13" s="381">
        <v>94992</v>
      </c>
      <c r="E13" s="381">
        <v>213152</v>
      </c>
      <c r="F13" s="382">
        <v>22352</v>
      </c>
      <c r="G13" s="380">
        <v>689156</v>
      </c>
      <c r="H13" s="381">
        <v>67817</v>
      </c>
      <c r="I13" s="381">
        <v>106533</v>
      </c>
      <c r="J13" s="381">
        <v>222810</v>
      </c>
      <c r="K13" s="382">
        <v>24244</v>
      </c>
      <c r="L13" s="380">
        <v>1327497</v>
      </c>
      <c r="M13" s="381">
        <v>138034</v>
      </c>
      <c r="N13" s="381">
        <v>201525</v>
      </c>
      <c r="O13" s="381">
        <v>435962</v>
      </c>
      <c r="P13" s="382">
        <v>46596</v>
      </c>
    </row>
    <row r="14" spans="1:16">
      <c r="A14" s="367">
        <v>2025</v>
      </c>
      <c r="B14" s="383">
        <v>629588</v>
      </c>
      <c r="C14" s="384">
        <v>67163</v>
      </c>
      <c r="D14" s="384">
        <v>91198</v>
      </c>
      <c r="E14" s="384">
        <v>209666</v>
      </c>
      <c r="F14" s="385">
        <v>20915</v>
      </c>
      <c r="G14" s="383">
        <v>677478</v>
      </c>
      <c r="H14" s="384">
        <v>65541</v>
      </c>
      <c r="I14" s="384">
        <v>101897</v>
      </c>
      <c r="J14" s="384">
        <v>217578</v>
      </c>
      <c r="K14" s="385">
        <v>22909</v>
      </c>
      <c r="L14" s="383">
        <v>1307066</v>
      </c>
      <c r="M14" s="384">
        <v>132704</v>
      </c>
      <c r="N14" s="384">
        <v>193095</v>
      </c>
      <c r="O14" s="384">
        <v>427244</v>
      </c>
      <c r="P14" s="385">
        <v>43824</v>
      </c>
    </row>
    <row r="15" spans="1:16">
      <c r="A15" s="284" t="s">
        <v>368</v>
      </c>
    </row>
    <row r="16" spans="1:16">
      <c r="A16" s="284" t="s">
        <v>539</v>
      </c>
    </row>
    <row r="17" spans="1:16">
      <c r="A17" s="284" t="s">
        <v>540</v>
      </c>
    </row>
    <row r="18" spans="1:16" ht="17.25">
      <c r="A18" s="272" t="s">
        <v>1033</v>
      </c>
    </row>
    <row r="19" spans="1:16" ht="17.25">
      <c r="A19" s="273" t="s">
        <v>1034</v>
      </c>
    </row>
    <row r="20" spans="1:16" s="379" customFormat="1" ht="30">
      <c r="A20" s="274" t="s">
        <v>278</v>
      </c>
      <c r="B20" s="376" t="s">
        <v>541</v>
      </c>
      <c r="C20" s="377" t="s">
        <v>542</v>
      </c>
      <c r="D20" s="377" t="s">
        <v>543</v>
      </c>
      <c r="E20" s="377" t="s">
        <v>544</v>
      </c>
      <c r="F20" s="378" t="s">
        <v>545</v>
      </c>
      <c r="G20" s="376" t="s">
        <v>546</v>
      </c>
      <c r="H20" s="377" t="s">
        <v>547</v>
      </c>
      <c r="I20" s="377" t="s">
        <v>548</v>
      </c>
      <c r="J20" s="377" t="s">
        <v>549</v>
      </c>
      <c r="K20" s="378" t="s">
        <v>550</v>
      </c>
      <c r="L20" s="376" t="s">
        <v>551</v>
      </c>
      <c r="M20" s="377" t="s">
        <v>552</v>
      </c>
      <c r="N20" s="377" t="s">
        <v>553</v>
      </c>
      <c r="O20" s="377" t="s">
        <v>554</v>
      </c>
      <c r="P20" s="378" t="s">
        <v>555</v>
      </c>
    </row>
    <row r="21" spans="1:16">
      <c r="A21" s="367">
        <v>2016</v>
      </c>
      <c r="B21" s="347">
        <v>40</v>
      </c>
      <c r="C21" s="348">
        <v>4.8</v>
      </c>
      <c r="D21" s="348">
        <v>6</v>
      </c>
      <c r="E21" s="348">
        <v>10.6</v>
      </c>
      <c r="F21" s="349">
        <v>0.8</v>
      </c>
      <c r="G21" s="347">
        <v>37.5</v>
      </c>
      <c r="H21" s="348">
        <v>4.0999999999999996</v>
      </c>
      <c r="I21" s="348">
        <v>5.9</v>
      </c>
      <c r="J21" s="348">
        <v>9.6999999999999993</v>
      </c>
      <c r="K21" s="349">
        <v>0.9</v>
      </c>
      <c r="L21" s="347">
        <v>38.6</v>
      </c>
      <c r="M21" s="348">
        <v>4.4000000000000004</v>
      </c>
      <c r="N21" s="348">
        <v>5.9</v>
      </c>
      <c r="O21" s="348">
        <v>10.1</v>
      </c>
      <c r="P21" s="349">
        <v>0.9</v>
      </c>
    </row>
    <row r="22" spans="1:16">
      <c r="A22" s="367">
        <v>2017</v>
      </c>
      <c r="B22" s="347">
        <v>39.4</v>
      </c>
      <c r="C22" s="348">
        <v>4.7</v>
      </c>
      <c r="D22" s="348">
        <v>6</v>
      </c>
      <c r="E22" s="348">
        <v>10.8</v>
      </c>
      <c r="F22" s="349">
        <v>0.9</v>
      </c>
      <c r="G22" s="347">
        <v>36.799999999999997</v>
      </c>
      <c r="H22" s="348">
        <v>4</v>
      </c>
      <c r="I22" s="348">
        <v>5.9</v>
      </c>
      <c r="J22" s="348">
        <v>10</v>
      </c>
      <c r="K22" s="349">
        <v>0.8</v>
      </c>
      <c r="L22" s="347">
        <v>38</v>
      </c>
      <c r="M22" s="348">
        <v>4.3</v>
      </c>
      <c r="N22" s="348">
        <v>5.9</v>
      </c>
      <c r="O22" s="348">
        <v>10.4</v>
      </c>
      <c r="P22" s="349">
        <v>0.9</v>
      </c>
    </row>
    <row r="23" spans="1:16">
      <c r="A23" s="367">
        <v>2018</v>
      </c>
      <c r="B23" s="347">
        <v>38.4</v>
      </c>
      <c r="C23" s="348">
        <v>4.5999999999999996</v>
      </c>
      <c r="D23" s="348">
        <v>5.8</v>
      </c>
      <c r="E23" s="348">
        <v>10.8</v>
      </c>
      <c r="F23" s="349">
        <v>0.9</v>
      </c>
      <c r="G23" s="347">
        <v>36</v>
      </c>
      <c r="H23" s="348">
        <v>3.9</v>
      </c>
      <c r="I23" s="348">
        <v>5.6</v>
      </c>
      <c r="J23" s="348">
        <v>10</v>
      </c>
      <c r="K23" s="349">
        <v>0.9</v>
      </c>
      <c r="L23" s="347">
        <v>37.1</v>
      </c>
      <c r="M23" s="348">
        <v>4.2</v>
      </c>
      <c r="N23" s="348">
        <v>5.7</v>
      </c>
      <c r="O23" s="348">
        <v>10.4</v>
      </c>
      <c r="P23" s="349">
        <v>0.9</v>
      </c>
    </row>
    <row r="24" spans="1:16">
      <c r="A24" s="367">
        <v>2019</v>
      </c>
      <c r="B24" s="347">
        <v>37.799999999999997</v>
      </c>
      <c r="C24" s="348">
        <v>4.5</v>
      </c>
      <c r="D24" s="348">
        <v>5.6</v>
      </c>
      <c r="E24" s="348">
        <v>11</v>
      </c>
      <c r="F24" s="349">
        <v>0.9</v>
      </c>
      <c r="G24" s="347">
        <v>35.4</v>
      </c>
      <c r="H24" s="348">
        <v>3.8</v>
      </c>
      <c r="I24" s="348">
        <v>5.5</v>
      </c>
      <c r="J24" s="348">
        <v>10.1</v>
      </c>
      <c r="K24" s="349">
        <v>0.9</v>
      </c>
      <c r="L24" s="347">
        <v>36.5</v>
      </c>
      <c r="M24" s="348">
        <v>4.0999999999999996</v>
      </c>
      <c r="N24" s="348">
        <v>5.5</v>
      </c>
      <c r="O24" s="348">
        <v>10.5</v>
      </c>
      <c r="P24" s="349">
        <v>0.9</v>
      </c>
    </row>
    <row r="25" spans="1:16">
      <c r="A25" s="367">
        <v>2020</v>
      </c>
      <c r="B25" s="347">
        <v>36.9</v>
      </c>
      <c r="C25" s="348">
        <v>4.5</v>
      </c>
      <c r="D25" s="348">
        <v>5.5</v>
      </c>
      <c r="E25" s="348">
        <v>11.6</v>
      </c>
      <c r="F25" s="349">
        <v>1</v>
      </c>
      <c r="G25" s="347">
        <v>34.799999999999997</v>
      </c>
      <c r="H25" s="348">
        <v>3.8</v>
      </c>
      <c r="I25" s="348">
        <v>5.3</v>
      </c>
      <c r="J25" s="348">
        <v>10.7</v>
      </c>
      <c r="K25" s="349">
        <v>0.9</v>
      </c>
      <c r="L25" s="347">
        <v>35.799999999999997</v>
      </c>
      <c r="M25" s="348">
        <v>4.0999999999999996</v>
      </c>
      <c r="N25" s="348">
        <v>5.4</v>
      </c>
      <c r="O25" s="348">
        <v>11.1</v>
      </c>
      <c r="P25" s="349">
        <v>0.9</v>
      </c>
    </row>
    <row r="26" spans="1:16">
      <c r="A26" s="367">
        <v>2021</v>
      </c>
      <c r="B26" s="347">
        <v>36.9</v>
      </c>
      <c r="C26" s="348">
        <v>4.4000000000000004</v>
      </c>
      <c r="D26" s="348">
        <v>5.6</v>
      </c>
      <c r="E26" s="348">
        <v>11.8</v>
      </c>
      <c r="F26" s="349">
        <v>1.1000000000000001</v>
      </c>
      <c r="G26" s="347">
        <v>34.5</v>
      </c>
      <c r="H26" s="348">
        <v>3.6</v>
      </c>
      <c r="I26" s="348">
        <v>5.4</v>
      </c>
      <c r="J26" s="348">
        <v>10.6</v>
      </c>
      <c r="K26" s="349">
        <v>1.1000000000000001</v>
      </c>
      <c r="L26" s="347">
        <v>35.6</v>
      </c>
      <c r="M26" s="348">
        <v>4</v>
      </c>
      <c r="N26" s="348">
        <v>5.5</v>
      </c>
      <c r="O26" s="348">
        <v>11.2</v>
      </c>
      <c r="P26" s="349">
        <v>1.1000000000000001</v>
      </c>
    </row>
    <row r="27" spans="1:16">
      <c r="A27" s="367">
        <v>2022</v>
      </c>
      <c r="B27" s="347">
        <v>36.1</v>
      </c>
      <c r="C27" s="348">
        <v>4.2</v>
      </c>
      <c r="D27" s="348">
        <v>5.5</v>
      </c>
      <c r="E27" s="348">
        <v>11.7</v>
      </c>
      <c r="F27" s="349">
        <v>1.2</v>
      </c>
      <c r="G27" s="347">
        <v>33.700000000000003</v>
      </c>
      <c r="H27" s="348">
        <v>3.4</v>
      </c>
      <c r="I27" s="348">
        <v>5.3</v>
      </c>
      <c r="J27" s="348">
        <v>10.5</v>
      </c>
      <c r="K27" s="349">
        <v>1.1000000000000001</v>
      </c>
      <c r="L27" s="347">
        <v>34.799999999999997</v>
      </c>
      <c r="M27" s="348">
        <v>3.8</v>
      </c>
      <c r="N27" s="348">
        <v>5.4</v>
      </c>
      <c r="O27" s="348">
        <v>11.1</v>
      </c>
      <c r="P27" s="349">
        <v>1.1000000000000001</v>
      </c>
    </row>
    <row r="28" spans="1:16">
      <c r="A28" s="367">
        <v>2023</v>
      </c>
      <c r="B28" s="347">
        <v>35.4</v>
      </c>
      <c r="C28" s="348">
        <v>3.9</v>
      </c>
      <c r="D28" s="348">
        <v>5.3</v>
      </c>
      <c r="E28" s="348">
        <v>11.7</v>
      </c>
      <c r="F28" s="349">
        <v>1.2</v>
      </c>
      <c r="G28" s="347">
        <v>33</v>
      </c>
      <c r="H28" s="348">
        <v>3.3</v>
      </c>
      <c r="I28" s="348">
        <v>5.0999999999999996</v>
      </c>
      <c r="J28" s="348">
        <v>10.5</v>
      </c>
      <c r="K28" s="349">
        <v>1.1000000000000001</v>
      </c>
      <c r="L28" s="347">
        <v>34.1</v>
      </c>
      <c r="M28" s="348">
        <v>3.6</v>
      </c>
      <c r="N28" s="348">
        <v>5.2</v>
      </c>
      <c r="O28" s="348">
        <v>11.1</v>
      </c>
      <c r="P28" s="349">
        <v>1.1000000000000001</v>
      </c>
    </row>
    <row r="29" spans="1:16">
      <c r="A29" s="367">
        <v>2024</v>
      </c>
      <c r="B29" s="347">
        <v>34.6</v>
      </c>
      <c r="C29" s="348">
        <v>3.8</v>
      </c>
      <c r="D29" s="348">
        <v>5.0999999999999996</v>
      </c>
      <c r="E29" s="348">
        <v>11.6</v>
      </c>
      <c r="F29" s="349">
        <v>1.2</v>
      </c>
      <c r="G29" s="347">
        <v>32.200000000000003</v>
      </c>
      <c r="H29" s="348">
        <v>3.2</v>
      </c>
      <c r="I29" s="348">
        <v>5</v>
      </c>
      <c r="J29" s="348">
        <v>10.4</v>
      </c>
      <c r="K29" s="349">
        <v>1.1000000000000001</v>
      </c>
      <c r="L29" s="347">
        <v>33.299999999999997</v>
      </c>
      <c r="M29" s="348">
        <v>3.5</v>
      </c>
      <c r="N29" s="348">
        <v>5</v>
      </c>
      <c r="O29" s="348">
        <v>10.9</v>
      </c>
      <c r="P29" s="349">
        <v>1.2</v>
      </c>
    </row>
    <row r="30" spans="1:16">
      <c r="A30" s="367">
        <v>2025</v>
      </c>
      <c r="B30" s="350">
        <v>33.4</v>
      </c>
      <c r="C30" s="351">
        <v>3.6</v>
      </c>
      <c r="D30" s="351">
        <v>4.8</v>
      </c>
      <c r="E30" s="351">
        <v>11.1</v>
      </c>
      <c r="F30" s="352">
        <v>1.1000000000000001</v>
      </c>
      <c r="G30" s="350">
        <v>31.1</v>
      </c>
      <c r="H30" s="351">
        <v>3</v>
      </c>
      <c r="I30" s="351">
        <v>4.7</v>
      </c>
      <c r="J30" s="351">
        <v>10</v>
      </c>
      <c r="K30" s="352">
        <v>1.1000000000000001</v>
      </c>
      <c r="L30" s="350">
        <v>32.200000000000003</v>
      </c>
      <c r="M30" s="351">
        <v>3.3</v>
      </c>
      <c r="N30" s="351">
        <v>4.8</v>
      </c>
      <c r="O30" s="351">
        <v>10.5</v>
      </c>
      <c r="P30" s="352">
        <v>1.1000000000000001</v>
      </c>
    </row>
    <row r="31" spans="1:16">
      <c r="A31" s="284" t="s">
        <v>368</v>
      </c>
    </row>
    <row r="32" spans="1:16">
      <c r="A32" s="284" t="s">
        <v>539</v>
      </c>
    </row>
    <row r="33" spans="1:16">
      <c r="A33" s="284" t="s">
        <v>540</v>
      </c>
    </row>
    <row r="34" spans="1:16" ht="17.25">
      <c r="A34" s="272" t="s">
        <v>1035</v>
      </c>
    </row>
    <row r="35" spans="1:16" ht="17.25">
      <c r="A35" s="273" t="s">
        <v>1036</v>
      </c>
    </row>
    <row r="36" spans="1:16" s="379" customFormat="1" ht="30">
      <c r="A36" s="274" t="s">
        <v>278</v>
      </c>
      <c r="B36" s="376" t="s">
        <v>541</v>
      </c>
      <c r="C36" s="377" t="s">
        <v>542</v>
      </c>
      <c r="D36" s="377" t="s">
        <v>543</v>
      </c>
      <c r="E36" s="377" t="s">
        <v>544</v>
      </c>
      <c r="F36" s="378" t="s">
        <v>545</v>
      </c>
      <c r="G36" s="376" t="s">
        <v>546</v>
      </c>
      <c r="H36" s="377" t="s">
        <v>547</v>
      </c>
      <c r="I36" s="377" t="s">
        <v>548</v>
      </c>
      <c r="J36" s="377" t="s">
        <v>549</v>
      </c>
      <c r="K36" s="378" t="s">
        <v>550</v>
      </c>
      <c r="L36" s="376" t="s">
        <v>551</v>
      </c>
      <c r="M36" s="377" t="s">
        <v>552</v>
      </c>
      <c r="N36" s="377" t="s">
        <v>553</v>
      </c>
      <c r="O36" s="377" t="s">
        <v>554</v>
      </c>
      <c r="P36" s="378" t="s">
        <v>555</v>
      </c>
    </row>
    <row r="37" spans="1:16">
      <c r="A37" s="367">
        <v>2016</v>
      </c>
      <c r="B37" s="347">
        <v>22.1</v>
      </c>
      <c r="C37" s="348">
        <v>2.6</v>
      </c>
      <c r="D37" s="348">
        <v>3.3</v>
      </c>
      <c r="E37" s="348">
        <v>5.8</v>
      </c>
      <c r="F37" s="349">
        <v>0.5</v>
      </c>
      <c r="G37" s="347">
        <v>22.7</v>
      </c>
      <c r="H37" s="348">
        <v>2.5</v>
      </c>
      <c r="I37" s="348">
        <v>3.5</v>
      </c>
      <c r="J37" s="348">
        <v>5.9</v>
      </c>
      <c r="K37" s="349">
        <v>0.5</v>
      </c>
      <c r="L37" s="347">
        <v>22.3</v>
      </c>
      <c r="M37" s="348">
        <v>2.6</v>
      </c>
      <c r="N37" s="348">
        <v>3.4</v>
      </c>
      <c r="O37" s="348">
        <v>5.8</v>
      </c>
      <c r="P37" s="349">
        <v>0.5</v>
      </c>
    </row>
    <row r="38" spans="1:16">
      <c r="A38" s="367">
        <v>2017</v>
      </c>
      <c r="B38" s="347">
        <v>21.3</v>
      </c>
      <c r="C38" s="348">
        <v>2.6</v>
      </c>
      <c r="D38" s="348">
        <v>3.3</v>
      </c>
      <c r="E38" s="348">
        <v>5.8</v>
      </c>
      <c r="F38" s="349">
        <v>0.5</v>
      </c>
      <c r="G38" s="347">
        <v>22</v>
      </c>
      <c r="H38" s="348">
        <v>2.4</v>
      </c>
      <c r="I38" s="348">
        <v>3.5</v>
      </c>
      <c r="J38" s="348">
        <v>5.9</v>
      </c>
      <c r="K38" s="349">
        <v>0.5</v>
      </c>
      <c r="L38" s="347">
        <v>21.6</v>
      </c>
      <c r="M38" s="348">
        <v>2.5</v>
      </c>
      <c r="N38" s="348">
        <v>3.4</v>
      </c>
      <c r="O38" s="348">
        <v>5.9</v>
      </c>
      <c r="P38" s="349">
        <v>0.5</v>
      </c>
    </row>
    <row r="39" spans="1:16">
      <c r="A39" s="367">
        <v>2018</v>
      </c>
      <c r="B39" s="347">
        <v>20.7</v>
      </c>
      <c r="C39" s="348">
        <v>2.5</v>
      </c>
      <c r="D39" s="348">
        <v>3.1</v>
      </c>
      <c r="E39" s="348">
        <v>5.8</v>
      </c>
      <c r="F39" s="349">
        <v>0.5</v>
      </c>
      <c r="G39" s="347">
        <v>21.4</v>
      </c>
      <c r="H39" s="348">
        <v>2.2999999999999998</v>
      </c>
      <c r="I39" s="348">
        <v>3.3</v>
      </c>
      <c r="J39" s="348">
        <v>5.9</v>
      </c>
      <c r="K39" s="349">
        <v>0.5</v>
      </c>
      <c r="L39" s="347">
        <v>21</v>
      </c>
      <c r="M39" s="348">
        <v>2.4</v>
      </c>
      <c r="N39" s="348">
        <v>3.2</v>
      </c>
      <c r="O39" s="348">
        <v>5.9</v>
      </c>
      <c r="P39" s="349">
        <v>0.5</v>
      </c>
    </row>
    <row r="40" spans="1:16">
      <c r="A40" s="367">
        <v>2019</v>
      </c>
      <c r="B40" s="347">
        <v>20</v>
      </c>
      <c r="C40" s="348">
        <v>2.4</v>
      </c>
      <c r="D40" s="348">
        <v>3</v>
      </c>
      <c r="E40" s="348">
        <v>5.8</v>
      </c>
      <c r="F40" s="349">
        <v>0.5</v>
      </c>
      <c r="G40" s="347">
        <v>20.8</v>
      </c>
      <c r="H40" s="348">
        <v>2.2999999999999998</v>
      </c>
      <c r="I40" s="348">
        <v>3.2</v>
      </c>
      <c r="J40" s="348">
        <v>5.9</v>
      </c>
      <c r="K40" s="349">
        <v>0.5</v>
      </c>
      <c r="L40" s="347">
        <v>20.399999999999999</v>
      </c>
      <c r="M40" s="348">
        <v>2.2999999999999998</v>
      </c>
      <c r="N40" s="348">
        <v>3.1</v>
      </c>
      <c r="O40" s="348">
        <v>5.9</v>
      </c>
      <c r="P40" s="349">
        <v>0.5</v>
      </c>
    </row>
    <row r="41" spans="1:16">
      <c r="A41" s="367">
        <v>2020</v>
      </c>
      <c r="B41" s="347">
        <v>17.100000000000001</v>
      </c>
      <c r="C41" s="348">
        <v>2.1</v>
      </c>
      <c r="D41" s="348">
        <v>2.6</v>
      </c>
      <c r="E41" s="348">
        <v>5.3</v>
      </c>
      <c r="F41" s="349">
        <v>0.4</v>
      </c>
      <c r="G41" s="347">
        <v>17.8</v>
      </c>
      <c r="H41" s="348">
        <v>2</v>
      </c>
      <c r="I41" s="348">
        <v>2.7</v>
      </c>
      <c r="J41" s="348">
        <v>5.5</v>
      </c>
      <c r="K41" s="349">
        <v>0.5</v>
      </c>
      <c r="L41" s="347">
        <v>17.399999999999999</v>
      </c>
      <c r="M41" s="348">
        <v>2</v>
      </c>
      <c r="N41" s="348">
        <v>2.6</v>
      </c>
      <c r="O41" s="348">
        <v>5.4</v>
      </c>
      <c r="P41" s="349">
        <v>0.5</v>
      </c>
    </row>
    <row r="42" spans="1:16">
      <c r="A42" s="367">
        <v>2021</v>
      </c>
      <c r="B42" s="347">
        <v>18.100000000000001</v>
      </c>
      <c r="C42" s="348">
        <v>2.1</v>
      </c>
      <c r="D42" s="348">
        <v>2.7</v>
      </c>
      <c r="E42" s="348">
        <v>5.8</v>
      </c>
      <c r="F42" s="349">
        <v>0.6</v>
      </c>
      <c r="G42" s="347">
        <v>19</v>
      </c>
      <c r="H42" s="348">
        <v>2</v>
      </c>
      <c r="I42" s="348">
        <v>2.9</v>
      </c>
      <c r="J42" s="348">
        <v>5.9</v>
      </c>
      <c r="K42" s="349">
        <v>0.6</v>
      </c>
      <c r="L42" s="347">
        <v>18.5</v>
      </c>
      <c r="M42" s="348">
        <v>2.1</v>
      </c>
      <c r="N42" s="348">
        <v>2.8</v>
      </c>
      <c r="O42" s="348">
        <v>5.8</v>
      </c>
      <c r="P42" s="349">
        <v>0.6</v>
      </c>
    </row>
    <row r="43" spans="1:16">
      <c r="A43" s="367">
        <v>2022</v>
      </c>
      <c r="B43" s="347">
        <v>17.600000000000001</v>
      </c>
      <c r="C43" s="348">
        <v>2</v>
      </c>
      <c r="D43" s="348">
        <v>2.7</v>
      </c>
      <c r="E43" s="348">
        <v>5.7</v>
      </c>
      <c r="F43" s="349">
        <v>0.6</v>
      </c>
      <c r="G43" s="347">
        <v>18.399999999999999</v>
      </c>
      <c r="H43" s="348">
        <v>1.9</v>
      </c>
      <c r="I43" s="348">
        <v>2.9</v>
      </c>
      <c r="J43" s="348">
        <v>5.7</v>
      </c>
      <c r="K43" s="349">
        <v>0.6</v>
      </c>
      <c r="L43" s="347">
        <v>17.899999999999999</v>
      </c>
      <c r="M43" s="348">
        <v>1.9</v>
      </c>
      <c r="N43" s="348">
        <v>2.8</v>
      </c>
      <c r="O43" s="348">
        <v>5.7</v>
      </c>
      <c r="P43" s="349">
        <v>0.6</v>
      </c>
    </row>
    <row r="44" spans="1:16">
      <c r="A44" s="367">
        <v>2023</v>
      </c>
      <c r="B44" s="347">
        <v>17.3</v>
      </c>
      <c r="C44" s="348">
        <v>1.9</v>
      </c>
      <c r="D44" s="348">
        <v>2.6</v>
      </c>
      <c r="E44" s="348">
        <v>5.7</v>
      </c>
      <c r="F44" s="349">
        <v>0.6</v>
      </c>
      <c r="G44" s="347">
        <v>18.100000000000001</v>
      </c>
      <c r="H44" s="348">
        <v>1.8</v>
      </c>
      <c r="I44" s="348">
        <v>2.8</v>
      </c>
      <c r="J44" s="348">
        <v>5.8</v>
      </c>
      <c r="K44" s="349">
        <v>0.6</v>
      </c>
      <c r="L44" s="347">
        <v>17.7</v>
      </c>
      <c r="M44" s="348">
        <v>1.9</v>
      </c>
      <c r="N44" s="348">
        <v>2.7</v>
      </c>
      <c r="O44" s="348">
        <v>5.7</v>
      </c>
      <c r="P44" s="349">
        <v>0.6</v>
      </c>
    </row>
    <row r="45" spans="1:16">
      <c r="A45" s="367">
        <v>2024</v>
      </c>
      <c r="B45" s="347">
        <v>17</v>
      </c>
      <c r="C45" s="348">
        <v>1.9</v>
      </c>
      <c r="D45" s="348">
        <v>2.5</v>
      </c>
      <c r="E45" s="348">
        <v>5.7</v>
      </c>
      <c r="F45" s="349">
        <v>0.6</v>
      </c>
      <c r="G45" s="347">
        <v>17.8</v>
      </c>
      <c r="H45" s="348">
        <v>1.8</v>
      </c>
      <c r="I45" s="348">
        <v>2.7</v>
      </c>
      <c r="J45" s="348">
        <v>5.7</v>
      </c>
      <c r="K45" s="349">
        <v>0.6</v>
      </c>
      <c r="L45" s="347">
        <v>17.3</v>
      </c>
      <c r="M45" s="348">
        <v>1.8</v>
      </c>
      <c r="N45" s="348">
        <v>2.6</v>
      </c>
      <c r="O45" s="348">
        <v>5.7</v>
      </c>
      <c r="P45" s="349">
        <v>0.6</v>
      </c>
    </row>
    <row r="46" spans="1:16">
      <c r="A46" s="367">
        <v>2025</v>
      </c>
      <c r="B46" s="350">
        <v>16.600000000000001</v>
      </c>
      <c r="C46" s="351">
        <v>1.8</v>
      </c>
      <c r="D46" s="351">
        <v>2.4</v>
      </c>
      <c r="E46" s="351">
        <v>5.5</v>
      </c>
      <c r="F46" s="352">
        <v>0.5</v>
      </c>
      <c r="G46" s="350">
        <v>17.3</v>
      </c>
      <c r="H46" s="351">
        <v>1.7</v>
      </c>
      <c r="I46" s="351">
        <v>2.6</v>
      </c>
      <c r="J46" s="351">
        <v>5.6</v>
      </c>
      <c r="K46" s="352">
        <v>0.6</v>
      </c>
      <c r="L46" s="350">
        <v>16.899999999999999</v>
      </c>
      <c r="M46" s="351">
        <v>1.7</v>
      </c>
      <c r="N46" s="351">
        <v>2.5</v>
      </c>
      <c r="O46" s="351">
        <v>5.5</v>
      </c>
      <c r="P46" s="352">
        <v>0.6</v>
      </c>
    </row>
    <row r="47" spans="1:16">
      <c r="A47" s="284" t="s">
        <v>368</v>
      </c>
    </row>
    <row r="48" spans="1:16">
      <c r="A48" s="284" t="s">
        <v>539</v>
      </c>
    </row>
    <row r="49" spans="1:1">
      <c r="A49" s="284" t="s">
        <v>540</v>
      </c>
    </row>
  </sheetData>
  <pageMargins left="0.7" right="0.7" top="0.75" bottom="0.75" header="0.3" footer="0.3"/>
  <pageSetup paperSize="9" orientation="portrait" r:id="rId1"/>
  <drawing r:id="rId2"/>
  <tableParts count="3">
    <tablePart r:id="rId3"/>
    <tablePart r:id="rId4"/>
    <tablePart r:id="rId5"/>
  </tablePart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K61"/>
  <sheetViews>
    <sheetView zoomScaleNormal="100" workbookViewId="0"/>
  </sheetViews>
  <sheetFormatPr defaultColWidth="9.33203125" defaultRowHeight="13.5"/>
  <cols>
    <col min="1" max="1" width="10.33203125" style="7" customWidth="1"/>
    <col min="2" max="11" width="8.6640625" style="7" bestFit="1" customWidth="1"/>
    <col min="12" max="16384" width="9.33203125" style="7"/>
  </cols>
  <sheetData>
    <row r="1" spans="1:11">
      <c r="A1" s="36" t="s">
        <v>561</v>
      </c>
    </row>
    <row r="2" spans="1:11" ht="17.25">
      <c r="A2" s="272" t="s">
        <v>562</v>
      </c>
    </row>
    <row r="3" spans="1:11" ht="17.25">
      <c r="A3" s="273" t="s">
        <v>563</v>
      </c>
    </row>
    <row r="4" spans="1:11" ht="15">
      <c r="A4" s="341" t="s">
        <v>224</v>
      </c>
      <c r="B4" s="372" t="s">
        <v>570</v>
      </c>
      <c r="C4" s="373" t="s">
        <v>571</v>
      </c>
      <c r="D4" s="373" t="s">
        <v>572</v>
      </c>
      <c r="E4" s="373" t="s">
        <v>573</v>
      </c>
      <c r="F4" s="373" t="s">
        <v>574</v>
      </c>
      <c r="G4" s="373" t="s">
        <v>575</v>
      </c>
      <c r="H4" s="373" t="s">
        <v>576</v>
      </c>
      <c r="I4" s="373" t="s">
        <v>577</v>
      </c>
      <c r="J4" s="373" t="s">
        <v>578</v>
      </c>
      <c r="K4" s="374" t="s">
        <v>1037</v>
      </c>
    </row>
    <row r="5" spans="1:11">
      <c r="A5" s="346" t="s">
        <v>369</v>
      </c>
      <c r="B5" s="347">
        <v>1</v>
      </c>
      <c r="C5" s="348">
        <v>1</v>
      </c>
      <c r="D5" s="348">
        <v>1</v>
      </c>
      <c r="E5" s="348">
        <v>1</v>
      </c>
      <c r="F5" s="348">
        <v>0.9</v>
      </c>
      <c r="G5" s="348">
        <v>0.9</v>
      </c>
      <c r="H5" s="348">
        <v>0.8</v>
      </c>
      <c r="I5" s="348">
        <v>0.7</v>
      </c>
      <c r="J5" s="348">
        <v>0.7</v>
      </c>
      <c r="K5" s="349">
        <v>0.7</v>
      </c>
    </row>
    <row r="6" spans="1:11">
      <c r="A6" s="346" t="s">
        <v>355</v>
      </c>
      <c r="B6" s="347">
        <v>1.6</v>
      </c>
      <c r="C6" s="348">
        <v>1.6</v>
      </c>
      <c r="D6" s="348">
        <v>1.6</v>
      </c>
      <c r="E6" s="348">
        <v>1.6</v>
      </c>
      <c r="F6" s="348">
        <v>1.6</v>
      </c>
      <c r="G6" s="348">
        <v>1.5</v>
      </c>
      <c r="H6" s="348">
        <v>1.4</v>
      </c>
      <c r="I6" s="348">
        <v>1.3</v>
      </c>
      <c r="J6" s="348">
        <v>1.3</v>
      </c>
      <c r="K6" s="349">
        <v>1.3</v>
      </c>
    </row>
    <row r="7" spans="1:11">
      <c r="A7" s="346" t="s">
        <v>356</v>
      </c>
      <c r="B7" s="347">
        <v>2</v>
      </c>
      <c r="C7" s="348">
        <v>2.1</v>
      </c>
      <c r="D7" s="348">
        <v>2.1</v>
      </c>
      <c r="E7" s="348">
        <v>2.1</v>
      </c>
      <c r="F7" s="348">
        <v>2.1</v>
      </c>
      <c r="G7" s="348">
        <v>2.1</v>
      </c>
      <c r="H7" s="348">
        <v>1.9</v>
      </c>
      <c r="I7" s="348">
        <v>1.9</v>
      </c>
      <c r="J7" s="348">
        <v>1.9</v>
      </c>
      <c r="K7" s="349">
        <v>1.8</v>
      </c>
    </row>
    <row r="8" spans="1:11">
      <c r="A8" s="346" t="s">
        <v>357</v>
      </c>
      <c r="B8" s="347">
        <v>2.6</v>
      </c>
      <c r="C8" s="348">
        <v>2.6</v>
      </c>
      <c r="D8" s="348">
        <v>2.7</v>
      </c>
      <c r="E8" s="348">
        <v>2.7</v>
      </c>
      <c r="F8" s="348">
        <v>2.7</v>
      </c>
      <c r="G8" s="348">
        <v>2.7</v>
      </c>
      <c r="H8" s="348">
        <v>2.5</v>
      </c>
      <c r="I8" s="348">
        <v>2.4</v>
      </c>
      <c r="J8" s="348">
        <v>2.5</v>
      </c>
      <c r="K8" s="349">
        <v>2.4</v>
      </c>
    </row>
    <row r="9" spans="1:11">
      <c r="A9" s="346" t="s">
        <v>358</v>
      </c>
      <c r="B9" s="347">
        <v>3.6</v>
      </c>
      <c r="C9" s="348">
        <v>3.6</v>
      </c>
      <c r="D9" s="348">
        <v>3.5</v>
      </c>
      <c r="E9" s="348">
        <v>3.5</v>
      </c>
      <c r="F9" s="348">
        <v>3.3</v>
      </c>
      <c r="G9" s="348">
        <v>3.3</v>
      </c>
      <c r="H9" s="348">
        <v>3.2</v>
      </c>
      <c r="I9" s="348">
        <v>3.2</v>
      </c>
      <c r="J9" s="348">
        <v>3.1</v>
      </c>
      <c r="K9" s="349">
        <v>3.1</v>
      </c>
    </row>
    <row r="10" spans="1:11">
      <c r="A10" s="346" t="s">
        <v>359</v>
      </c>
      <c r="B10" s="347">
        <v>4.5999999999999996</v>
      </c>
      <c r="C10" s="348">
        <v>4.5999999999999996</v>
      </c>
      <c r="D10" s="348">
        <v>4.5</v>
      </c>
      <c r="E10" s="348">
        <v>4.5</v>
      </c>
      <c r="F10" s="348">
        <v>4.3</v>
      </c>
      <c r="G10" s="348">
        <v>4.4000000000000004</v>
      </c>
      <c r="H10" s="348">
        <v>4.2</v>
      </c>
      <c r="I10" s="348">
        <v>4.2</v>
      </c>
      <c r="J10" s="348">
        <v>4.0999999999999996</v>
      </c>
      <c r="K10" s="349">
        <v>4</v>
      </c>
    </row>
    <row r="11" spans="1:11">
      <c r="A11" s="346" t="s">
        <v>360</v>
      </c>
      <c r="B11" s="347">
        <v>5.6</v>
      </c>
      <c r="C11" s="348">
        <v>5.6</v>
      </c>
      <c r="D11" s="348">
        <v>5.6</v>
      </c>
      <c r="E11" s="348">
        <v>5.5</v>
      </c>
      <c r="F11" s="348">
        <v>5.3</v>
      </c>
      <c r="G11" s="348">
        <v>5.4</v>
      </c>
      <c r="H11" s="348">
        <v>5.3</v>
      </c>
      <c r="I11" s="348">
        <v>5.3</v>
      </c>
      <c r="J11" s="348">
        <v>5.0999999999999996</v>
      </c>
      <c r="K11" s="349">
        <v>5.0999999999999996</v>
      </c>
    </row>
    <row r="12" spans="1:11">
      <c r="A12" s="346" t="s">
        <v>361</v>
      </c>
      <c r="B12" s="347">
        <v>6.6</v>
      </c>
      <c r="C12" s="348">
        <v>6.5</v>
      </c>
      <c r="D12" s="348">
        <v>6.4</v>
      </c>
      <c r="E12" s="348">
        <v>6.5</v>
      </c>
      <c r="F12" s="348">
        <v>6</v>
      </c>
      <c r="G12" s="348">
        <v>6.2</v>
      </c>
      <c r="H12" s="348">
        <v>6.2</v>
      </c>
      <c r="I12" s="348">
        <v>6.3</v>
      </c>
      <c r="J12" s="348">
        <v>6.3</v>
      </c>
      <c r="K12" s="349">
        <v>6.2</v>
      </c>
    </row>
    <row r="13" spans="1:11">
      <c r="A13" s="346" t="s">
        <v>362</v>
      </c>
      <c r="B13" s="347">
        <v>7.4</v>
      </c>
      <c r="C13" s="348">
        <v>7.3</v>
      </c>
      <c r="D13" s="348">
        <v>7.3</v>
      </c>
      <c r="E13" s="348">
        <v>7.2</v>
      </c>
      <c r="F13" s="348">
        <v>6.7</v>
      </c>
      <c r="G13" s="348">
        <v>7.2</v>
      </c>
      <c r="H13" s="348">
        <v>7.3</v>
      </c>
      <c r="I13" s="348">
        <v>7.2</v>
      </c>
      <c r="J13" s="348">
        <v>7.1</v>
      </c>
      <c r="K13" s="349">
        <v>6.7</v>
      </c>
    </row>
    <row r="14" spans="1:11">
      <c r="A14" s="346" t="s">
        <v>363</v>
      </c>
      <c r="B14" s="347">
        <v>8.3000000000000007</v>
      </c>
      <c r="C14" s="348">
        <v>8.3000000000000007</v>
      </c>
      <c r="D14" s="348">
        <v>8.1</v>
      </c>
      <c r="E14" s="348">
        <v>8</v>
      </c>
      <c r="F14" s="348">
        <v>6.9</v>
      </c>
      <c r="G14" s="348">
        <v>7.9</v>
      </c>
      <c r="H14" s="348">
        <v>7.9</v>
      </c>
      <c r="I14" s="348">
        <v>8</v>
      </c>
      <c r="J14" s="348">
        <v>7.9</v>
      </c>
      <c r="K14" s="349">
        <v>7.3</v>
      </c>
    </row>
    <row r="15" spans="1:11">
      <c r="A15" s="346" t="s">
        <v>364</v>
      </c>
      <c r="B15" s="347">
        <v>8.4</v>
      </c>
      <c r="C15" s="348">
        <v>8.6</v>
      </c>
      <c r="D15" s="348">
        <v>8.8000000000000007</v>
      </c>
      <c r="E15" s="348">
        <v>8.9</v>
      </c>
      <c r="F15" s="348">
        <v>7.6</v>
      </c>
      <c r="G15" s="348">
        <v>9.1999999999999993</v>
      </c>
      <c r="H15" s="348">
        <v>9</v>
      </c>
      <c r="I15" s="348">
        <v>8.9</v>
      </c>
      <c r="J15" s="348">
        <v>8.6999999999999993</v>
      </c>
      <c r="K15" s="349">
        <v>8.1</v>
      </c>
    </row>
    <row r="16" spans="1:11">
      <c r="A16" s="346" t="s">
        <v>365</v>
      </c>
      <c r="B16" s="347">
        <v>8.1</v>
      </c>
      <c r="C16" s="348">
        <v>8.3000000000000007</v>
      </c>
      <c r="D16" s="348">
        <v>8.4</v>
      </c>
      <c r="E16" s="348">
        <v>8.6</v>
      </c>
      <c r="F16" s="348">
        <v>7.2</v>
      </c>
      <c r="G16" s="348">
        <v>9</v>
      </c>
      <c r="H16" s="348">
        <v>9.1</v>
      </c>
      <c r="I16" s="348">
        <v>9.4</v>
      </c>
      <c r="J16" s="348">
        <v>9.5</v>
      </c>
      <c r="K16" s="349">
        <v>8.8000000000000007</v>
      </c>
    </row>
    <row r="17" spans="1:11">
      <c r="A17" s="346" t="s">
        <v>366</v>
      </c>
      <c r="B17" s="347">
        <v>7</v>
      </c>
      <c r="C17" s="348">
        <v>7.2</v>
      </c>
      <c r="D17" s="348">
        <v>7.3</v>
      </c>
      <c r="E17" s="348">
        <v>7.6</v>
      </c>
      <c r="F17" s="348">
        <v>6.5</v>
      </c>
      <c r="G17" s="348">
        <v>8.3000000000000007</v>
      </c>
      <c r="H17" s="348">
        <v>8.3000000000000007</v>
      </c>
      <c r="I17" s="348">
        <v>8.6</v>
      </c>
      <c r="J17" s="348">
        <v>8.6999999999999993</v>
      </c>
      <c r="K17" s="349">
        <v>8.3000000000000007</v>
      </c>
    </row>
    <row r="18" spans="1:11">
      <c r="A18" s="346" t="s">
        <v>367</v>
      </c>
      <c r="B18" s="347">
        <v>5.3</v>
      </c>
      <c r="C18" s="348">
        <v>5.4</v>
      </c>
      <c r="D18" s="348">
        <v>5.3</v>
      </c>
      <c r="E18" s="348">
        <v>5.6</v>
      </c>
      <c r="F18" s="348">
        <v>4.5</v>
      </c>
      <c r="G18" s="348">
        <v>6</v>
      </c>
      <c r="H18" s="348">
        <v>6.2</v>
      </c>
      <c r="I18" s="348">
        <v>6.2</v>
      </c>
      <c r="J18" s="348">
        <v>6.3</v>
      </c>
      <c r="K18" s="349">
        <v>6.2</v>
      </c>
    </row>
    <row r="19" spans="1:11">
      <c r="A19" s="346" t="s">
        <v>274</v>
      </c>
      <c r="B19" s="350">
        <v>4.5</v>
      </c>
      <c r="C19" s="351">
        <v>4.5</v>
      </c>
      <c r="D19" s="351">
        <v>4.5</v>
      </c>
      <c r="E19" s="351">
        <v>4.5</v>
      </c>
      <c r="F19" s="351">
        <v>4.2</v>
      </c>
      <c r="G19" s="351">
        <v>4.5</v>
      </c>
      <c r="H19" s="351">
        <v>4.5</v>
      </c>
      <c r="I19" s="351">
        <v>4.5</v>
      </c>
      <c r="J19" s="351">
        <v>4.5</v>
      </c>
      <c r="K19" s="352">
        <v>4.3</v>
      </c>
    </row>
    <row r="20" spans="1:11">
      <c r="A20" s="284" t="s">
        <v>368</v>
      </c>
    </row>
    <row r="21" spans="1:11">
      <c r="A21" s="284" t="s">
        <v>539</v>
      </c>
    </row>
    <row r="22" spans="1:11" ht="17.25">
      <c r="A22" s="272" t="s">
        <v>564</v>
      </c>
    </row>
    <row r="23" spans="1:11" ht="15">
      <c r="A23" s="345" t="s">
        <v>565</v>
      </c>
    </row>
    <row r="24" spans="1:11" ht="15">
      <c r="A24" s="341" t="s">
        <v>224</v>
      </c>
      <c r="B24" s="372" t="s">
        <v>570</v>
      </c>
      <c r="C24" s="373" t="s">
        <v>571</v>
      </c>
      <c r="D24" s="373" t="s">
        <v>572</v>
      </c>
      <c r="E24" s="373" t="s">
        <v>573</v>
      </c>
      <c r="F24" s="373" t="s">
        <v>574</v>
      </c>
      <c r="G24" s="373" t="s">
        <v>575</v>
      </c>
      <c r="H24" s="373" t="s">
        <v>576</v>
      </c>
      <c r="I24" s="373" t="s">
        <v>577</v>
      </c>
      <c r="J24" s="373" t="s">
        <v>578</v>
      </c>
      <c r="K24" s="374" t="s">
        <v>1037</v>
      </c>
    </row>
    <row r="25" spans="1:11">
      <c r="A25" s="346" t="s">
        <v>369</v>
      </c>
      <c r="B25" s="347">
        <v>1</v>
      </c>
      <c r="C25" s="348">
        <v>1</v>
      </c>
      <c r="D25" s="348">
        <v>1.1000000000000001</v>
      </c>
      <c r="E25" s="348">
        <v>1</v>
      </c>
      <c r="F25" s="348">
        <v>0.9</v>
      </c>
      <c r="G25" s="348">
        <v>0.9</v>
      </c>
      <c r="H25" s="348">
        <v>0.8</v>
      </c>
      <c r="I25" s="348">
        <v>0.7</v>
      </c>
      <c r="J25" s="348">
        <v>0.7</v>
      </c>
      <c r="K25" s="349">
        <v>0.7</v>
      </c>
    </row>
    <row r="26" spans="1:11">
      <c r="A26" s="346" t="s">
        <v>355</v>
      </c>
      <c r="B26" s="347">
        <v>1.6</v>
      </c>
      <c r="C26" s="348">
        <v>1.6</v>
      </c>
      <c r="D26" s="348">
        <v>1.6</v>
      </c>
      <c r="E26" s="348">
        <v>1.6</v>
      </c>
      <c r="F26" s="348">
        <v>1.6</v>
      </c>
      <c r="G26" s="348">
        <v>1.5</v>
      </c>
      <c r="H26" s="348">
        <v>1.4</v>
      </c>
      <c r="I26" s="348">
        <v>1.3</v>
      </c>
      <c r="J26" s="348">
        <v>1.3</v>
      </c>
      <c r="K26" s="349">
        <v>1.3</v>
      </c>
    </row>
    <row r="27" spans="1:11">
      <c r="A27" s="346" t="s">
        <v>356</v>
      </c>
      <c r="B27" s="347">
        <v>2</v>
      </c>
      <c r="C27" s="348">
        <v>2.1</v>
      </c>
      <c r="D27" s="348">
        <v>2.1</v>
      </c>
      <c r="E27" s="348">
        <v>2.1</v>
      </c>
      <c r="F27" s="348">
        <v>2.1</v>
      </c>
      <c r="G27" s="348">
        <v>2</v>
      </c>
      <c r="H27" s="348">
        <v>1.9</v>
      </c>
      <c r="I27" s="348">
        <v>1.8</v>
      </c>
      <c r="J27" s="348">
        <v>1.8</v>
      </c>
      <c r="K27" s="349">
        <v>1.7</v>
      </c>
    </row>
    <row r="28" spans="1:11">
      <c r="A28" s="346" t="s">
        <v>357</v>
      </c>
      <c r="B28" s="347">
        <v>2.5</v>
      </c>
      <c r="C28" s="348">
        <v>2.5</v>
      </c>
      <c r="D28" s="348">
        <v>2.6</v>
      </c>
      <c r="E28" s="348">
        <v>2.6</v>
      </c>
      <c r="F28" s="348">
        <v>2.6</v>
      </c>
      <c r="G28" s="348">
        <v>2.6</v>
      </c>
      <c r="H28" s="348">
        <v>2.4</v>
      </c>
      <c r="I28" s="348">
        <v>2.2999999999999998</v>
      </c>
      <c r="J28" s="348">
        <v>2.4</v>
      </c>
      <c r="K28" s="349">
        <v>2.4</v>
      </c>
    </row>
    <row r="29" spans="1:11">
      <c r="A29" s="346" t="s">
        <v>358</v>
      </c>
      <c r="B29" s="347">
        <v>3.4</v>
      </c>
      <c r="C29" s="348">
        <v>3.4</v>
      </c>
      <c r="D29" s="348">
        <v>3.3</v>
      </c>
      <c r="E29" s="348">
        <v>3.3</v>
      </c>
      <c r="F29" s="348">
        <v>3.2</v>
      </c>
      <c r="G29" s="348">
        <v>3.2</v>
      </c>
      <c r="H29" s="348">
        <v>3.1</v>
      </c>
      <c r="I29" s="348">
        <v>3.1</v>
      </c>
      <c r="J29" s="348">
        <v>3</v>
      </c>
      <c r="K29" s="349">
        <v>3</v>
      </c>
    </row>
    <row r="30" spans="1:11">
      <c r="A30" s="346" t="s">
        <v>359</v>
      </c>
      <c r="B30" s="347">
        <v>4.4000000000000004</v>
      </c>
      <c r="C30" s="348">
        <v>4.4000000000000004</v>
      </c>
      <c r="D30" s="348">
        <v>4.3</v>
      </c>
      <c r="E30" s="348">
        <v>4.3</v>
      </c>
      <c r="F30" s="348">
        <v>4.2</v>
      </c>
      <c r="G30" s="348">
        <v>4.2</v>
      </c>
      <c r="H30" s="348">
        <v>4.0999999999999996</v>
      </c>
      <c r="I30" s="348">
        <v>4</v>
      </c>
      <c r="J30" s="348">
        <v>4</v>
      </c>
      <c r="K30" s="349">
        <v>3.9</v>
      </c>
    </row>
    <row r="31" spans="1:11">
      <c r="A31" s="346" t="s">
        <v>360</v>
      </c>
      <c r="B31" s="347">
        <v>5.4</v>
      </c>
      <c r="C31" s="348">
        <v>5.4</v>
      </c>
      <c r="D31" s="348">
        <v>5.4</v>
      </c>
      <c r="E31" s="348">
        <v>5.4</v>
      </c>
      <c r="F31" s="348">
        <v>5.2</v>
      </c>
      <c r="G31" s="348">
        <v>5.2</v>
      </c>
      <c r="H31" s="348">
        <v>5.2</v>
      </c>
      <c r="I31" s="348">
        <v>5.2</v>
      </c>
      <c r="J31" s="348">
        <v>5</v>
      </c>
      <c r="K31" s="349">
        <v>5</v>
      </c>
    </row>
    <row r="32" spans="1:11">
      <c r="A32" s="346" t="s">
        <v>361</v>
      </c>
      <c r="B32" s="347">
        <v>6.6</v>
      </c>
      <c r="C32" s="348">
        <v>6.5</v>
      </c>
      <c r="D32" s="348">
        <v>6.3</v>
      </c>
      <c r="E32" s="348">
        <v>6.4</v>
      </c>
      <c r="F32" s="348">
        <v>5.9</v>
      </c>
      <c r="G32" s="348">
        <v>6.1</v>
      </c>
      <c r="H32" s="348">
        <v>6.2</v>
      </c>
      <c r="I32" s="348">
        <v>6.2</v>
      </c>
      <c r="J32" s="348">
        <v>6.2</v>
      </c>
      <c r="K32" s="349">
        <v>6.1</v>
      </c>
    </row>
    <row r="33" spans="1:11">
      <c r="A33" s="346" t="s">
        <v>362</v>
      </c>
      <c r="B33" s="347">
        <v>7.5</v>
      </c>
      <c r="C33" s="348">
        <v>7.4</v>
      </c>
      <c r="D33" s="348">
        <v>7.4</v>
      </c>
      <c r="E33" s="348">
        <v>7.2</v>
      </c>
      <c r="F33" s="348">
        <v>6.7</v>
      </c>
      <c r="G33" s="348">
        <v>7.2</v>
      </c>
      <c r="H33" s="348">
        <v>7.3</v>
      </c>
      <c r="I33" s="348">
        <v>7.2</v>
      </c>
      <c r="J33" s="348">
        <v>7.1</v>
      </c>
      <c r="K33" s="349">
        <v>6.8</v>
      </c>
    </row>
    <row r="34" spans="1:11">
      <c r="A34" s="346" t="s">
        <v>363</v>
      </c>
      <c r="B34" s="347">
        <v>8.4</v>
      </c>
      <c r="C34" s="348">
        <v>8.4</v>
      </c>
      <c r="D34" s="348">
        <v>8.1999999999999993</v>
      </c>
      <c r="E34" s="348">
        <v>8.1</v>
      </c>
      <c r="F34" s="348">
        <v>7.1</v>
      </c>
      <c r="G34" s="348">
        <v>8.1999999999999993</v>
      </c>
      <c r="H34" s="348">
        <v>8.1999999999999993</v>
      </c>
      <c r="I34" s="348">
        <v>8.1999999999999993</v>
      </c>
      <c r="J34" s="348">
        <v>8</v>
      </c>
      <c r="K34" s="349">
        <v>7.4</v>
      </c>
    </row>
    <row r="35" spans="1:11">
      <c r="A35" s="346" t="s">
        <v>364</v>
      </c>
      <c r="B35" s="347">
        <v>8.6</v>
      </c>
      <c r="C35" s="348">
        <v>8.8000000000000007</v>
      </c>
      <c r="D35" s="348">
        <v>9</v>
      </c>
      <c r="E35" s="348">
        <v>9.1</v>
      </c>
      <c r="F35" s="348">
        <v>7.8</v>
      </c>
      <c r="G35" s="348">
        <v>9.4</v>
      </c>
      <c r="H35" s="348">
        <v>9.1</v>
      </c>
      <c r="I35" s="348">
        <v>9.1999999999999993</v>
      </c>
      <c r="J35" s="348">
        <v>8.9</v>
      </c>
      <c r="K35" s="349">
        <v>8.4</v>
      </c>
    </row>
    <row r="36" spans="1:11">
      <c r="A36" s="346" t="s">
        <v>365</v>
      </c>
      <c r="B36" s="347">
        <v>8.4</v>
      </c>
      <c r="C36" s="348">
        <v>8.6</v>
      </c>
      <c r="D36" s="348">
        <v>8.6999999999999993</v>
      </c>
      <c r="E36" s="348">
        <v>9</v>
      </c>
      <c r="F36" s="348">
        <v>7.4</v>
      </c>
      <c r="G36" s="348">
        <v>9.5</v>
      </c>
      <c r="H36" s="348">
        <v>9.6</v>
      </c>
      <c r="I36" s="348">
        <v>9.8000000000000007</v>
      </c>
      <c r="J36" s="348">
        <v>10</v>
      </c>
      <c r="K36" s="349">
        <v>9.1999999999999993</v>
      </c>
    </row>
    <row r="37" spans="1:11">
      <c r="A37" s="346" t="s">
        <v>366</v>
      </c>
      <c r="B37" s="347">
        <v>7.8</v>
      </c>
      <c r="C37" s="348">
        <v>7.8</v>
      </c>
      <c r="D37" s="348">
        <v>8</v>
      </c>
      <c r="E37" s="348">
        <v>8.1999999999999993</v>
      </c>
      <c r="F37" s="348">
        <v>7</v>
      </c>
      <c r="G37" s="348">
        <v>9</v>
      </c>
      <c r="H37" s="348">
        <v>9.1</v>
      </c>
      <c r="I37" s="348">
        <v>9.4</v>
      </c>
      <c r="J37" s="348">
        <v>9.5</v>
      </c>
      <c r="K37" s="349">
        <v>9.1</v>
      </c>
    </row>
    <row r="38" spans="1:11">
      <c r="A38" s="346" t="s">
        <v>367</v>
      </c>
      <c r="B38" s="347">
        <v>6.7</v>
      </c>
      <c r="C38" s="348">
        <v>6.7</v>
      </c>
      <c r="D38" s="348">
        <v>6.7</v>
      </c>
      <c r="E38" s="348">
        <v>7</v>
      </c>
      <c r="F38" s="348">
        <v>5.5</v>
      </c>
      <c r="G38" s="348">
        <v>7.3</v>
      </c>
      <c r="H38" s="348">
        <v>7.8</v>
      </c>
      <c r="I38" s="348">
        <v>7.7</v>
      </c>
      <c r="J38" s="348">
        <v>7.4</v>
      </c>
      <c r="K38" s="349">
        <v>7.3</v>
      </c>
    </row>
    <row r="39" spans="1:11">
      <c r="A39" s="346" t="s">
        <v>274</v>
      </c>
      <c r="B39" s="350">
        <v>4.4000000000000004</v>
      </c>
      <c r="C39" s="351">
        <v>4.5</v>
      </c>
      <c r="D39" s="351">
        <v>4.4000000000000004</v>
      </c>
      <c r="E39" s="351">
        <v>4.4000000000000004</v>
      </c>
      <c r="F39" s="351">
        <v>4.0999999999999996</v>
      </c>
      <c r="G39" s="351">
        <v>4.5</v>
      </c>
      <c r="H39" s="351">
        <v>4.4000000000000004</v>
      </c>
      <c r="I39" s="351">
        <v>4.4000000000000004</v>
      </c>
      <c r="J39" s="351">
        <v>4.4000000000000004</v>
      </c>
      <c r="K39" s="352">
        <v>4.3</v>
      </c>
    </row>
    <row r="40" spans="1:11">
      <c r="A40" s="284" t="s">
        <v>368</v>
      </c>
    </row>
    <row r="41" spans="1:11">
      <c r="A41" s="284" t="s">
        <v>539</v>
      </c>
    </row>
    <row r="42" spans="1:11" ht="17.25">
      <c r="A42" s="272" t="s">
        <v>566</v>
      </c>
    </row>
    <row r="43" spans="1:11" ht="17.25">
      <c r="A43" s="273" t="s">
        <v>567</v>
      </c>
    </row>
    <row r="44" spans="1:11" ht="15">
      <c r="A44" s="341" t="s">
        <v>224</v>
      </c>
      <c r="B44" s="375" t="s">
        <v>570</v>
      </c>
      <c r="C44" s="341" t="s">
        <v>571</v>
      </c>
      <c r="D44" s="341" t="s">
        <v>572</v>
      </c>
      <c r="E44" s="341" t="s">
        <v>573</v>
      </c>
      <c r="F44" s="341" t="s">
        <v>574</v>
      </c>
      <c r="G44" s="341" t="s">
        <v>575</v>
      </c>
      <c r="H44" s="341" t="s">
        <v>576</v>
      </c>
      <c r="I44" s="341" t="s">
        <v>577</v>
      </c>
      <c r="J44" s="341" t="s">
        <v>578</v>
      </c>
      <c r="K44" s="341" t="s">
        <v>1037</v>
      </c>
    </row>
    <row r="45" spans="1:11">
      <c r="A45" s="346" t="s">
        <v>369</v>
      </c>
      <c r="B45" s="347">
        <v>1</v>
      </c>
      <c r="C45" s="348">
        <v>1</v>
      </c>
      <c r="D45" s="348">
        <v>1</v>
      </c>
      <c r="E45" s="348">
        <v>1</v>
      </c>
      <c r="F45" s="348">
        <v>0.9</v>
      </c>
      <c r="G45" s="348">
        <v>0.9</v>
      </c>
      <c r="H45" s="348">
        <v>0.8</v>
      </c>
      <c r="I45" s="348">
        <v>0.7</v>
      </c>
      <c r="J45" s="348">
        <v>0.7</v>
      </c>
      <c r="K45" s="348">
        <v>0.7</v>
      </c>
    </row>
    <row r="46" spans="1:11">
      <c r="A46" s="346" t="s">
        <v>355</v>
      </c>
      <c r="B46" s="347">
        <v>1.6</v>
      </c>
      <c r="C46" s="348">
        <v>1.6</v>
      </c>
      <c r="D46" s="348">
        <v>1.7</v>
      </c>
      <c r="E46" s="348">
        <v>1.6</v>
      </c>
      <c r="F46" s="348">
        <v>1.7</v>
      </c>
      <c r="G46" s="348">
        <v>1.5</v>
      </c>
      <c r="H46" s="348">
        <v>1.4</v>
      </c>
      <c r="I46" s="348">
        <v>1.3</v>
      </c>
      <c r="J46" s="348">
        <v>1.4</v>
      </c>
      <c r="K46" s="348">
        <v>1.3</v>
      </c>
    </row>
    <row r="47" spans="1:11">
      <c r="A47" s="346" t="s">
        <v>356</v>
      </c>
      <c r="B47" s="347">
        <v>2.1</v>
      </c>
      <c r="C47" s="348">
        <v>2.1</v>
      </c>
      <c r="D47" s="348">
        <v>2.1</v>
      </c>
      <c r="E47" s="348">
        <v>2.1</v>
      </c>
      <c r="F47" s="348">
        <v>2.2000000000000002</v>
      </c>
      <c r="G47" s="348">
        <v>2.1</v>
      </c>
      <c r="H47" s="348">
        <v>1.9</v>
      </c>
      <c r="I47" s="348">
        <v>1.9</v>
      </c>
      <c r="J47" s="348">
        <v>1.9</v>
      </c>
      <c r="K47" s="348">
        <v>1.9</v>
      </c>
    </row>
    <row r="48" spans="1:11">
      <c r="A48" s="346" t="s">
        <v>357</v>
      </c>
      <c r="B48" s="347">
        <v>2.8</v>
      </c>
      <c r="C48" s="348">
        <v>2.8</v>
      </c>
      <c r="D48" s="348">
        <v>2.7</v>
      </c>
      <c r="E48" s="348">
        <v>2.8</v>
      </c>
      <c r="F48" s="348">
        <v>2.8</v>
      </c>
      <c r="G48" s="348">
        <v>2.7</v>
      </c>
      <c r="H48" s="348">
        <v>2.6</v>
      </c>
      <c r="I48" s="348">
        <v>2.5</v>
      </c>
      <c r="J48" s="348">
        <v>2.5</v>
      </c>
      <c r="K48" s="348">
        <v>2.5</v>
      </c>
    </row>
    <row r="49" spans="1:11">
      <c r="A49" s="346" t="s">
        <v>358</v>
      </c>
      <c r="B49" s="347">
        <v>3.8</v>
      </c>
      <c r="C49" s="348">
        <v>3.7</v>
      </c>
      <c r="D49" s="348">
        <v>3.7</v>
      </c>
      <c r="E49" s="348">
        <v>3.7</v>
      </c>
      <c r="F49" s="348">
        <v>3.5</v>
      </c>
      <c r="G49" s="348">
        <v>3.4</v>
      </c>
      <c r="H49" s="348">
        <v>3.3</v>
      </c>
      <c r="I49" s="348">
        <v>3.3</v>
      </c>
      <c r="J49" s="348">
        <v>3.2</v>
      </c>
      <c r="K49" s="348">
        <v>3.2</v>
      </c>
    </row>
    <row r="50" spans="1:11">
      <c r="A50" s="346" t="s">
        <v>359</v>
      </c>
      <c r="B50" s="347">
        <v>4.8</v>
      </c>
      <c r="C50" s="348">
        <v>4.8</v>
      </c>
      <c r="D50" s="348">
        <v>4.8</v>
      </c>
      <c r="E50" s="348">
        <v>4.7</v>
      </c>
      <c r="F50" s="348">
        <v>4.5</v>
      </c>
      <c r="G50" s="348">
        <v>4.5999999999999996</v>
      </c>
      <c r="H50" s="348">
        <v>4.4000000000000004</v>
      </c>
      <c r="I50" s="348">
        <v>4.3</v>
      </c>
      <c r="J50" s="348">
        <v>4.2</v>
      </c>
      <c r="K50" s="348">
        <v>4.0999999999999996</v>
      </c>
    </row>
    <row r="51" spans="1:11">
      <c r="A51" s="346" t="s">
        <v>360</v>
      </c>
      <c r="B51" s="347">
        <v>5.7</v>
      </c>
      <c r="C51" s="348">
        <v>5.7</v>
      </c>
      <c r="D51" s="348">
        <v>5.7</v>
      </c>
      <c r="E51" s="348">
        <v>5.7</v>
      </c>
      <c r="F51" s="348">
        <v>5.5</v>
      </c>
      <c r="G51" s="348">
        <v>5.6</v>
      </c>
      <c r="H51" s="348">
        <v>5.4</v>
      </c>
      <c r="I51" s="348">
        <v>5.4</v>
      </c>
      <c r="J51" s="348">
        <v>5.3</v>
      </c>
      <c r="K51" s="348">
        <v>5.2</v>
      </c>
    </row>
    <row r="52" spans="1:11">
      <c r="A52" s="346" t="s">
        <v>361</v>
      </c>
      <c r="B52" s="347">
        <v>6.6</v>
      </c>
      <c r="C52" s="348">
        <v>6.6</v>
      </c>
      <c r="D52" s="348">
        <v>6.6</v>
      </c>
      <c r="E52" s="348">
        <v>6.5</v>
      </c>
      <c r="F52" s="348">
        <v>6.1</v>
      </c>
      <c r="G52" s="348">
        <v>6.3</v>
      </c>
      <c r="H52" s="348">
        <v>6.3</v>
      </c>
      <c r="I52" s="348">
        <v>6.3</v>
      </c>
      <c r="J52" s="348">
        <v>6.4</v>
      </c>
      <c r="K52" s="348">
        <v>6.2</v>
      </c>
    </row>
    <row r="53" spans="1:11">
      <c r="A53" s="346" t="s">
        <v>362</v>
      </c>
      <c r="B53" s="347">
        <v>7.3</v>
      </c>
      <c r="C53" s="348">
        <v>7.2</v>
      </c>
      <c r="D53" s="348">
        <v>7.2</v>
      </c>
      <c r="E53" s="348">
        <v>7.2</v>
      </c>
      <c r="F53" s="348">
        <v>6.7</v>
      </c>
      <c r="G53" s="348">
        <v>7.1</v>
      </c>
      <c r="H53" s="348">
        <v>7.2</v>
      </c>
      <c r="I53" s="348">
        <v>7.2</v>
      </c>
      <c r="J53" s="348">
        <v>7.1</v>
      </c>
      <c r="K53" s="348">
        <v>6.6</v>
      </c>
    </row>
    <row r="54" spans="1:11">
      <c r="A54" s="346" t="s">
        <v>363</v>
      </c>
      <c r="B54" s="347">
        <v>8.1999999999999993</v>
      </c>
      <c r="C54" s="348">
        <v>8.1999999999999993</v>
      </c>
      <c r="D54" s="348">
        <v>8.1</v>
      </c>
      <c r="E54" s="348">
        <v>7.9</v>
      </c>
      <c r="F54" s="348">
        <v>6.8</v>
      </c>
      <c r="G54" s="348">
        <v>7.7</v>
      </c>
      <c r="H54" s="348">
        <v>7.7</v>
      </c>
      <c r="I54" s="348">
        <v>7.9</v>
      </c>
      <c r="J54" s="348">
        <v>7.7</v>
      </c>
      <c r="K54" s="348">
        <v>7.3</v>
      </c>
    </row>
    <row r="55" spans="1:11">
      <c r="A55" s="346" t="s">
        <v>364</v>
      </c>
      <c r="B55" s="347">
        <v>8.3000000000000007</v>
      </c>
      <c r="C55" s="348">
        <v>8.4</v>
      </c>
      <c r="D55" s="348">
        <v>8.5</v>
      </c>
      <c r="E55" s="348">
        <v>8.6999999999999993</v>
      </c>
      <c r="F55" s="348">
        <v>7.5</v>
      </c>
      <c r="G55" s="348">
        <v>8.9</v>
      </c>
      <c r="H55" s="348">
        <v>8.8000000000000007</v>
      </c>
      <c r="I55" s="348">
        <v>8.6999999999999993</v>
      </c>
      <c r="J55" s="348">
        <v>8.5</v>
      </c>
      <c r="K55" s="348">
        <v>7.8</v>
      </c>
    </row>
    <row r="56" spans="1:11">
      <c r="A56" s="346" t="s">
        <v>365</v>
      </c>
      <c r="B56" s="347">
        <v>7.8</v>
      </c>
      <c r="C56" s="348">
        <v>8.1</v>
      </c>
      <c r="D56" s="348">
        <v>8.1</v>
      </c>
      <c r="E56" s="348">
        <v>8.3000000000000007</v>
      </c>
      <c r="F56" s="348">
        <v>7</v>
      </c>
      <c r="G56" s="348">
        <v>8.6</v>
      </c>
      <c r="H56" s="348">
        <v>8.8000000000000007</v>
      </c>
      <c r="I56" s="348">
        <v>9.1</v>
      </c>
      <c r="J56" s="348">
        <v>9.1</v>
      </c>
      <c r="K56" s="348">
        <v>8.5</v>
      </c>
    </row>
    <row r="57" spans="1:11">
      <c r="A57" s="346" t="s">
        <v>366</v>
      </c>
      <c r="B57" s="347">
        <v>6.6</v>
      </c>
      <c r="C57" s="348">
        <v>6.8</v>
      </c>
      <c r="D57" s="348">
        <v>6.9</v>
      </c>
      <c r="E57" s="348">
        <v>7.2</v>
      </c>
      <c r="F57" s="348">
        <v>6.1</v>
      </c>
      <c r="G57" s="348">
        <v>7.8</v>
      </c>
      <c r="H57" s="348">
        <v>7.8</v>
      </c>
      <c r="I57" s="348">
        <v>8</v>
      </c>
      <c r="J57" s="348">
        <v>8.1999999999999993</v>
      </c>
      <c r="K57" s="348">
        <v>7.7</v>
      </c>
    </row>
    <row r="58" spans="1:11">
      <c r="A58" s="346" t="s">
        <v>367</v>
      </c>
      <c r="B58" s="347">
        <v>4.7</v>
      </c>
      <c r="C58" s="348">
        <v>4.8</v>
      </c>
      <c r="D58" s="348">
        <v>4.8</v>
      </c>
      <c r="E58" s="348">
        <v>5</v>
      </c>
      <c r="F58" s="348">
        <v>4</v>
      </c>
      <c r="G58" s="348">
        <v>5.4</v>
      </c>
      <c r="H58" s="348">
        <v>5.5</v>
      </c>
      <c r="I58" s="348">
        <v>5.6</v>
      </c>
      <c r="J58" s="348">
        <v>5.8</v>
      </c>
      <c r="K58" s="348">
        <v>5.7</v>
      </c>
    </row>
    <row r="59" spans="1:11">
      <c r="A59" s="346" t="s">
        <v>274</v>
      </c>
      <c r="B59" s="347">
        <v>4.5999999999999996</v>
      </c>
      <c r="C59" s="348">
        <v>4.5999999999999996</v>
      </c>
      <c r="D59" s="348">
        <v>4.5999999999999996</v>
      </c>
      <c r="E59" s="348">
        <v>4.5999999999999996</v>
      </c>
      <c r="F59" s="348">
        <v>4.3</v>
      </c>
      <c r="G59" s="348">
        <v>4.5999999999999996</v>
      </c>
      <c r="H59" s="348">
        <v>4.5</v>
      </c>
      <c r="I59" s="348">
        <v>4.5999999999999996</v>
      </c>
      <c r="J59" s="348">
        <v>4.5</v>
      </c>
      <c r="K59" s="348">
        <v>4.4000000000000004</v>
      </c>
    </row>
    <row r="60" spans="1:11">
      <c r="A60" s="284" t="s">
        <v>368</v>
      </c>
    </row>
    <row r="61" spans="1:11">
      <c r="A61" s="284" t="s">
        <v>539</v>
      </c>
    </row>
  </sheetData>
  <pageMargins left="0.7" right="0.7" top="0.75" bottom="0.75" header="0.3" footer="0.3"/>
  <drawing r:id="rId1"/>
  <tableParts count="3">
    <tablePart r:id="rId2"/>
    <tablePart r:id="rId3"/>
    <tablePart r:id="rId4"/>
  </tablePart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P31"/>
  <sheetViews>
    <sheetView zoomScaleNormal="100" workbookViewId="0"/>
  </sheetViews>
  <sheetFormatPr defaultColWidth="9.33203125" defaultRowHeight="13.5"/>
  <cols>
    <col min="1" max="1" width="9.33203125" style="7"/>
    <col min="2" max="2" width="16.33203125" style="7" bestFit="1" customWidth="1"/>
    <col min="3" max="3" width="13.33203125" style="7" bestFit="1" customWidth="1"/>
    <col min="4" max="4" width="23.5" style="7" bestFit="1" customWidth="1"/>
    <col min="5" max="5" width="21" style="7" bestFit="1" customWidth="1"/>
    <col min="6" max="6" width="11.33203125" style="7" bestFit="1" customWidth="1"/>
    <col min="7" max="7" width="16.33203125" style="7" bestFit="1" customWidth="1"/>
    <col min="8" max="8" width="14.33203125" style="7" bestFit="1" customWidth="1"/>
    <col min="9" max="10" width="23.5" style="7" bestFit="1" customWidth="1"/>
    <col min="11" max="11" width="10.83203125" style="7" bestFit="1" customWidth="1"/>
    <col min="12" max="12" width="16.33203125" style="7" bestFit="1" customWidth="1"/>
    <col min="13" max="13" width="13.33203125" style="7" bestFit="1" customWidth="1"/>
    <col min="14" max="14" width="21" style="7" bestFit="1" customWidth="1"/>
    <col min="15" max="15" width="23.5" style="7" bestFit="1" customWidth="1"/>
    <col min="16" max="16" width="12.83203125" style="7" bestFit="1" customWidth="1"/>
    <col min="17" max="16384" width="9.33203125" style="7"/>
  </cols>
  <sheetData>
    <row r="1" spans="1:16">
      <c r="A1" s="36" t="s">
        <v>584</v>
      </c>
    </row>
    <row r="2" spans="1:16" ht="17.25">
      <c r="A2" s="272" t="s">
        <v>568</v>
      </c>
    </row>
    <row r="3" spans="1:16" ht="17.25">
      <c r="A3" s="273" t="s">
        <v>569</v>
      </c>
    </row>
    <row r="4" spans="1:16" s="366" customFormat="1" ht="40.5">
      <c r="A4" s="280" t="s">
        <v>233</v>
      </c>
      <c r="B4" s="361" t="s">
        <v>761</v>
      </c>
      <c r="C4" s="362" t="s">
        <v>762</v>
      </c>
      <c r="D4" s="362" t="s">
        <v>763</v>
      </c>
      <c r="E4" s="363" t="s">
        <v>764</v>
      </c>
      <c r="F4" s="364" t="s">
        <v>765</v>
      </c>
      <c r="G4" s="276" t="s">
        <v>766</v>
      </c>
      <c r="H4" s="276" t="s">
        <v>767</v>
      </c>
      <c r="I4" s="276" t="s">
        <v>768</v>
      </c>
      <c r="J4" s="276" t="s">
        <v>769</v>
      </c>
      <c r="K4" s="276" t="s">
        <v>770</v>
      </c>
      <c r="L4" s="361" t="s">
        <v>771</v>
      </c>
      <c r="M4" s="362" t="s">
        <v>772</v>
      </c>
      <c r="N4" s="362" t="s">
        <v>773</v>
      </c>
      <c r="O4" s="362" t="s">
        <v>774</v>
      </c>
      <c r="P4" s="365" t="s">
        <v>775</v>
      </c>
    </row>
    <row r="5" spans="1:16">
      <c r="A5" s="367">
        <v>2016</v>
      </c>
      <c r="B5" s="368">
        <v>6.2</v>
      </c>
      <c r="C5" s="329">
        <v>5.5</v>
      </c>
      <c r="D5" s="329">
        <v>4.9000000000000004</v>
      </c>
      <c r="E5" s="329">
        <v>4.3</v>
      </c>
      <c r="F5" s="330">
        <v>5.2</v>
      </c>
      <c r="G5" s="329">
        <v>6.8</v>
      </c>
      <c r="H5" s="329">
        <v>5.8</v>
      </c>
      <c r="I5" s="329">
        <v>4.8</v>
      </c>
      <c r="J5" s="329">
        <v>4.3</v>
      </c>
      <c r="K5" s="329">
        <v>5.3</v>
      </c>
      <c r="L5" s="368">
        <v>6.4</v>
      </c>
      <c r="M5" s="329">
        <v>5.6</v>
      </c>
      <c r="N5" s="329">
        <v>4.9000000000000004</v>
      </c>
      <c r="O5" s="329">
        <v>4.3</v>
      </c>
      <c r="P5" s="330">
        <v>5.2</v>
      </c>
    </row>
    <row r="6" spans="1:16">
      <c r="A6" s="367">
        <v>2017</v>
      </c>
      <c r="B6" s="368">
        <v>6.3</v>
      </c>
      <c r="C6" s="329">
        <v>5.5</v>
      </c>
      <c r="D6" s="329">
        <v>5</v>
      </c>
      <c r="E6" s="329">
        <v>4.3</v>
      </c>
      <c r="F6" s="330">
        <v>5.2</v>
      </c>
      <c r="G6" s="329">
        <v>6.9</v>
      </c>
      <c r="H6" s="329">
        <v>5.8</v>
      </c>
      <c r="I6" s="329">
        <v>4.9000000000000004</v>
      </c>
      <c r="J6" s="329">
        <v>4.3</v>
      </c>
      <c r="K6" s="329">
        <v>5.3</v>
      </c>
      <c r="L6" s="368">
        <v>6.5</v>
      </c>
      <c r="M6" s="329">
        <v>5.6</v>
      </c>
      <c r="N6" s="329">
        <v>4.9000000000000004</v>
      </c>
      <c r="O6" s="329">
        <v>4.3</v>
      </c>
      <c r="P6" s="330">
        <v>5.2</v>
      </c>
    </row>
    <row r="7" spans="1:16">
      <c r="A7" s="367">
        <v>2018</v>
      </c>
      <c r="B7" s="368">
        <v>6.3</v>
      </c>
      <c r="C7" s="329">
        <v>5.4</v>
      </c>
      <c r="D7" s="329">
        <v>4.9000000000000004</v>
      </c>
      <c r="E7" s="329">
        <v>4.2</v>
      </c>
      <c r="F7" s="330">
        <v>5.0999999999999996</v>
      </c>
      <c r="G7" s="329">
        <v>7</v>
      </c>
      <c r="H7" s="329">
        <v>5.8</v>
      </c>
      <c r="I7" s="329">
        <v>4.9000000000000004</v>
      </c>
      <c r="J7" s="329">
        <v>4.3</v>
      </c>
      <c r="K7" s="329">
        <v>5.3</v>
      </c>
      <c r="L7" s="368">
        <v>6.6</v>
      </c>
      <c r="M7" s="329">
        <v>5.6</v>
      </c>
      <c r="N7" s="329">
        <v>4.9000000000000004</v>
      </c>
      <c r="O7" s="329">
        <v>4.3</v>
      </c>
      <c r="P7" s="330">
        <v>5.2</v>
      </c>
    </row>
    <row r="8" spans="1:16">
      <c r="A8" s="367">
        <v>2019</v>
      </c>
      <c r="B8" s="368">
        <v>6.4</v>
      </c>
      <c r="C8" s="329">
        <v>5.4</v>
      </c>
      <c r="D8" s="329">
        <v>4.9000000000000004</v>
      </c>
      <c r="E8" s="329">
        <v>4.3</v>
      </c>
      <c r="F8" s="330">
        <v>5.0999999999999996</v>
      </c>
      <c r="G8" s="329">
        <v>7</v>
      </c>
      <c r="H8" s="329">
        <v>5.8</v>
      </c>
      <c r="I8" s="329">
        <v>4.8</v>
      </c>
      <c r="J8" s="329">
        <v>4.3</v>
      </c>
      <c r="K8" s="329">
        <v>5.2</v>
      </c>
      <c r="L8" s="368">
        <v>6.6</v>
      </c>
      <c r="M8" s="329">
        <v>5.6</v>
      </c>
      <c r="N8" s="329">
        <v>4.8</v>
      </c>
      <c r="O8" s="329">
        <v>4.3</v>
      </c>
      <c r="P8" s="330">
        <v>5.2</v>
      </c>
    </row>
    <row r="9" spans="1:16">
      <c r="A9" s="367">
        <v>2020</v>
      </c>
      <c r="B9" s="368">
        <v>5.9</v>
      </c>
      <c r="C9" s="329">
        <v>5</v>
      </c>
      <c r="D9" s="329">
        <v>4.5</v>
      </c>
      <c r="E9" s="329">
        <v>3.9</v>
      </c>
      <c r="F9" s="330">
        <v>4.8</v>
      </c>
      <c r="G9" s="329">
        <v>6.7</v>
      </c>
      <c r="H9" s="329">
        <v>5.3</v>
      </c>
      <c r="I9" s="329">
        <v>4.5</v>
      </c>
      <c r="J9" s="329">
        <v>3.9</v>
      </c>
      <c r="K9" s="329">
        <v>4.9000000000000004</v>
      </c>
      <c r="L9" s="368">
        <v>6.2</v>
      </c>
      <c r="M9" s="329">
        <v>5.2</v>
      </c>
      <c r="N9" s="329">
        <v>4.5</v>
      </c>
      <c r="O9" s="329">
        <v>3.9</v>
      </c>
      <c r="P9" s="330">
        <v>4.8</v>
      </c>
    </row>
    <row r="10" spans="1:16">
      <c r="A10" s="367">
        <v>2021</v>
      </c>
      <c r="B10" s="368">
        <v>6.3</v>
      </c>
      <c r="C10" s="329">
        <v>5.4</v>
      </c>
      <c r="D10" s="329">
        <v>4.7</v>
      </c>
      <c r="E10" s="329">
        <v>4.2</v>
      </c>
      <c r="F10" s="330">
        <v>5.0999999999999996</v>
      </c>
      <c r="G10" s="329">
        <v>7</v>
      </c>
      <c r="H10" s="329">
        <v>5.7</v>
      </c>
      <c r="I10" s="329">
        <v>4.8</v>
      </c>
      <c r="J10" s="329">
        <v>4.0999999999999996</v>
      </c>
      <c r="K10" s="329">
        <v>5.0999999999999996</v>
      </c>
      <c r="L10" s="368">
        <v>6.6</v>
      </c>
      <c r="M10" s="329">
        <v>5.5</v>
      </c>
      <c r="N10" s="329">
        <v>4.7</v>
      </c>
      <c r="O10" s="329">
        <v>4.2</v>
      </c>
      <c r="P10" s="330">
        <v>5.0999999999999996</v>
      </c>
    </row>
    <row r="11" spans="1:16">
      <c r="A11" s="367">
        <v>2022</v>
      </c>
      <c r="B11" s="368">
        <v>6.2</v>
      </c>
      <c r="C11" s="329">
        <v>5.3</v>
      </c>
      <c r="D11" s="329">
        <v>4.7</v>
      </c>
      <c r="E11" s="329">
        <v>4.0999999999999996</v>
      </c>
      <c r="F11" s="330">
        <v>5</v>
      </c>
      <c r="G11" s="329">
        <v>6.8</v>
      </c>
      <c r="H11" s="329">
        <v>5.6</v>
      </c>
      <c r="I11" s="329">
        <v>4.7</v>
      </c>
      <c r="J11" s="329">
        <v>4</v>
      </c>
      <c r="K11" s="329">
        <v>5</v>
      </c>
      <c r="L11" s="368">
        <v>6.4</v>
      </c>
      <c r="M11" s="329">
        <v>5.4</v>
      </c>
      <c r="N11" s="329">
        <v>4.7</v>
      </c>
      <c r="O11" s="329">
        <v>4.0999999999999996</v>
      </c>
      <c r="P11" s="330">
        <v>5</v>
      </c>
    </row>
    <row r="12" spans="1:16">
      <c r="A12" s="367">
        <v>2023</v>
      </c>
      <c r="B12" s="368">
        <v>6.2</v>
      </c>
      <c r="C12" s="329">
        <v>5.3</v>
      </c>
      <c r="D12" s="329">
        <v>4.7</v>
      </c>
      <c r="E12" s="329">
        <v>4</v>
      </c>
      <c r="F12" s="330">
        <v>5</v>
      </c>
      <c r="G12" s="329">
        <v>6.8</v>
      </c>
      <c r="H12" s="329">
        <v>5.6</v>
      </c>
      <c r="I12" s="329">
        <v>4.5999999999999996</v>
      </c>
      <c r="J12" s="329">
        <v>4</v>
      </c>
      <c r="K12" s="329">
        <v>5</v>
      </c>
      <c r="L12" s="368">
        <v>6.4</v>
      </c>
      <c r="M12" s="329">
        <v>5.4</v>
      </c>
      <c r="N12" s="329">
        <v>4.5999999999999996</v>
      </c>
      <c r="O12" s="329">
        <v>4</v>
      </c>
      <c r="P12" s="330">
        <v>5</v>
      </c>
    </row>
    <row r="13" spans="1:16">
      <c r="A13" s="367">
        <v>2024</v>
      </c>
      <c r="B13" s="368">
        <v>6.1</v>
      </c>
      <c r="C13" s="329">
        <v>5.2</v>
      </c>
      <c r="D13" s="329">
        <v>4.5</v>
      </c>
      <c r="E13" s="329">
        <v>4</v>
      </c>
      <c r="F13" s="330">
        <v>4.9000000000000004</v>
      </c>
      <c r="G13" s="329">
        <v>6.7</v>
      </c>
      <c r="H13" s="329">
        <v>5.6</v>
      </c>
      <c r="I13" s="329">
        <v>4.5999999999999996</v>
      </c>
      <c r="J13" s="329">
        <v>4</v>
      </c>
      <c r="K13" s="329">
        <v>4.9000000000000004</v>
      </c>
      <c r="L13" s="368">
        <v>6.3</v>
      </c>
      <c r="M13" s="329">
        <v>5.4</v>
      </c>
      <c r="N13" s="329">
        <v>4.5</v>
      </c>
      <c r="O13" s="329">
        <v>4</v>
      </c>
      <c r="P13" s="330">
        <v>4.9000000000000004</v>
      </c>
    </row>
    <row r="14" spans="1:16">
      <c r="A14" s="367">
        <v>2025</v>
      </c>
      <c r="B14" s="369">
        <v>5.9</v>
      </c>
      <c r="C14" s="370">
        <v>5</v>
      </c>
      <c r="D14" s="370">
        <v>4.5</v>
      </c>
      <c r="E14" s="370">
        <v>3.8</v>
      </c>
      <c r="F14" s="371">
        <v>4.7</v>
      </c>
      <c r="G14" s="329">
        <v>6.5</v>
      </c>
      <c r="H14" s="329">
        <v>5.4</v>
      </c>
      <c r="I14" s="329">
        <v>4.4000000000000004</v>
      </c>
      <c r="J14" s="329">
        <v>3.8</v>
      </c>
      <c r="K14" s="329">
        <v>4.7</v>
      </c>
      <c r="L14" s="369">
        <v>6.1</v>
      </c>
      <c r="M14" s="370">
        <v>5.2</v>
      </c>
      <c r="N14" s="370">
        <v>4.4000000000000004</v>
      </c>
      <c r="O14" s="370">
        <v>3.8</v>
      </c>
      <c r="P14" s="371">
        <v>4.7</v>
      </c>
    </row>
    <row r="15" spans="1:16">
      <c r="A15" s="284" t="s">
        <v>579</v>
      </c>
    </row>
    <row r="16" spans="1:16">
      <c r="A16" s="284" t="s">
        <v>580</v>
      </c>
    </row>
    <row r="17" spans="1:16" ht="17.25">
      <c r="A17" s="272" t="s">
        <v>581</v>
      </c>
    </row>
    <row r="18" spans="1:16" ht="17.25">
      <c r="A18" s="273" t="s">
        <v>582</v>
      </c>
    </row>
    <row r="19" spans="1:16" s="366" customFormat="1" ht="40.5">
      <c r="A19" s="280" t="s">
        <v>233</v>
      </c>
      <c r="B19" s="361" t="s">
        <v>761</v>
      </c>
      <c r="C19" s="362" t="s">
        <v>762</v>
      </c>
      <c r="D19" s="362" t="s">
        <v>763</v>
      </c>
      <c r="E19" s="363" t="s">
        <v>764</v>
      </c>
      <c r="F19" s="364" t="s">
        <v>765</v>
      </c>
      <c r="G19" s="361" t="s">
        <v>766</v>
      </c>
      <c r="H19" s="362" t="s">
        <v>767</v>
      </c>
      <c r="I19" s="362" t="s">
        <v>768</v>
      </c>
      <c r="J19" s="362" t="s">
        <v>769</v>
      </c>
      <c r="K19" s="365" t="s">
        <v>770</v>
      </c>
      <c r="L19" s="361" t="s">
        <v>771</v>
      </c>
      <c r="M19" s="362" t="s">
        <v>772</v>
      </c>
      <c r="N19" s="362" t="s">
        <v>773</v>
      </c>
      <c r="O19" s="362" t="s">
        <v>774</v>
      </c>
      <c r="P19" s="365" t="s">
        <v>775</v>
      </c>
    </row>
    <row r="20" spans="1:16">
      <c r="A20" s="367">
        <v>2016</v>
      </c>
      <c r="B20" s="368">
        <v>10.74</v>
      </c>
      <c r="C20" s="329">
        <v>8.4</v>
      </c>
      <c r="D20" s="329">
        <v>7.01</v>
      </c>
      <c r="E20" s="329">
        <v>5.87</v>
      </c>
      <c r="F20" s="330">
        <v>7.99</v>
      </c>
      <c r="G20" s="368">
        <v>11.46</v>
      </c>
      <c r="H20" s="329">
        <v>8.39</v>
      </c>
      <c r="I20" s="329">
        <v>6.44</v>
      </c>
      <c r="J20" s="329">
        <v>5.48</v>
      </c>
      <c r="K20" s="330">
        <v>7.65</v>
      </c>
      <c r="L20" s="368">
        <v>11.02</v>
      </c>
      <c r="M20" s="329">
        <v>8.3800000000000008</v>
      </c>
      <c r="N20" s="329">
        <v>6.69</v>
      </c>
      <c r="O20" s="329">
        <v>5.67</v>
      </c>
      <c r="P20" s="330">
        <v>7.81</v>
      </c>
    </row>
    <row r="21" spans="1:16">
      <c r="A21" s="367">
        <v>2017</v>
      </c>
      <c r="B21" s="368">
        <v>10.98</v>
      </c>
      <c r="C21" s="329">
        <v>8.4</v>
      </c>
      <c r="D21" s="329">
        <v>7.13</v>
      </c>
      <c r="E21" s="329">
        <v>5.79</v>
      </c>
      <c r="F21" s="330">
        <v>8.01</v>
      </c>
      <c r="G21" s="368">
        <v>11.61</v>
      </c>
      <c r="H21" s="329">
        <v>8.3699999999999992</v>
      </c>
      <c r="I21" s="329">
        <v>6.53</v>
      </c>
      <c r="J21" s="329">
        <v>5.41</v>
      </c>
      <c r="K21" s="330">
        <v>7.64</v>
      </c>
      <c r="L21" s="368">
        <v>11.23</v>
      </c>
      <c r="M21" s="329">
        <v>8.3699999999999992</v>
      </c>
      <c r="N21" s="329">
        <v>6.8</v>
      </c>
      <c r="O21" s="329">
        <v>5.59</v>
      </c>
      <c r="P21" s="330">
        <v>7.82</v>
      </c>
    </row>
    <row r="22" spans="1:16">
      <c r="A22" s="367">
        <v>2018</v>
      </c>
      <c r="B22" s="368">
        <v>11.35</v>
      </c>
      <c r="C22" s="329">
        <v>8.27</v>
      </c>
      <c r="D22" s="329">
        <v>7.04</v>
      </c>
      <c r="E22" s="329">
        <v>5.6</v>
      </c>
      <c r="F22" s="330">
        <v>7.94</v>
      </c>
      <c r="G22" s="368">
        <v>11.9</v>
      </c>
      <c r="H22" s="329">
        <v>8.43</v>
      </c>
      <c r="I22" s="329">
        <v>6.5</v>
      </c>
      <c r="J22" s="329">
        <v>5.38</v>
      </c>
      <c r="K22" s="330">
        <v>7.68</v>
      </c>
      <c r="L22" s="368">
        <v>11.57</v>
      </c>
      <c r="M22" s="329">
        <v>8.33</v>
      </c>
      <c r="N22" s="329">
        <v>6.74</v>
      </c>
      <c r="O22" s="329">
        <v>5.49</v>
      </c>
      <c r="P22" s="330">
        <v>7.8</v>
      </c>
    </row>
    <row r="23" spans="1:16">
      <c r="A23" s="367">
        <v>2019</v>
      </c>
      <c r="B23" s="368">
        <v>11.45</v>
      </c>
      <c r="C23" s="329">
        <v>8.14</v>
      </c>
      <c r="D23" s="329">
        <v>6.98</v>
      </c>
      <c r="E23" s="329">
        <v>5.66</v>
      </c>
      <c r="F23" s="330">
        <v>7.9</v>
      </c>
      <c r="G23" s="368">
        <v>12.01</v>
      </c>
      <c r="H23" s="329">
        <v>8.34</v>
      </c>
      <c r="I23" s="329">
        <v>6.36</v>
      </c>
      <c r="J23" s="329">
        <v>5.33</v>
      </c>
      <c r="K23" s="330">
        <v>7.59</v>
      </c>
      <c r="L23" s="368">
        <v>11.68</v>
      </c>
      <c r="M23" s="329">
        <v>8.2200000000000006</v>
      </c>
      <c r="N23" s="329">
        <v>6.64</v>
      </c>
      <c r="O23" s="329">
        <v>5.49</v>
      </c>
      <c r="P23" s="330">
        <v>7.74</v>
      </c>
    </row>
    <row r="24" spans="1:16">
      <c r="A24" s="367">
        <v>2020</v>
      </c>
      <c r="B24" s="368">
        <v>10.49</v>
      </c>
      <c r="C24" s="329">
        <v>7.54</v>
      </c>
      <c r="D24" s="329">
        <v>6.36</v>
      </c>
      <c r="E24" s="329">
        <v>5.2</v>
      </c>
      <c r="F24" s="330">
        <v>7.25</v>
      </c>
      <c r="G24" s="368">
        <v>11.32</v>
      </c>
      <c r="H24" s="329">
        <v>7.67</v>
      </c>
      <c r="I24" s="329">
        <v>5.99</v>
      </c>
      <c r="J24" s="329">
        <v>4.88</v>
      </c>
      <c r="K24" s="330">
        <v>6.98</v>
      </c>
      <c r="L24" s="368">
        <v>10.83</v>
      </c>
      <c r="M24" s="329">
        <v>7.58</v>
      </c>
      <c r="N24" s="329">
        <v>6.15</v>
      </c>
      <c r="O24" s="329">
        <v>5.03</v>
      </c>
      <c r="P24" s="330">
        <v>7.11</v>
      </c>
    </row>
    <row r="25" spans="1:16">
      <c r="A25" s="367">
        <v>2021</v>
      </c>
      <c r="B25" s="368">
        <v>11.3</v>
      </c>
      <c r="C25" s="329">
        <v>8.18</v>
      </c>
      <c r="D25" s="329">
        <v>6.78</v>
      </c>
      <c r="E25" s="329">
        <v>5.65</v>
      </c>
      <c r="F25" s="330">
        <v>7.84</v>
      </c>
      <c r="G25" s="368">
        <v>12.22</v>
      </c>
      <c r="H25" s="329">
        <v>8.35</v>
      </c>
      <c r="I25" s="329">
        <v>6.39</v>
      </c>
      <c r="J25" s="329">
        <v>5.2</v>
      </c>
      <c r="K25" s="330">
        <v>7.52</v>
      </c>
      <c r="L25" s="368">
        <v>11.68</v>
      </c>
      <c r="M25" s="329">
        <v>8.23</v>
      </c>
      <c r="N25" s="329">
        <v>6.56</v>
      </c>
      <c r="O25" s="329">
        <v>5.41</v>
      </c>
      <c r="P25" s="330">
        <v>7.67</v>
      </c>
    </row>
    <row r="26" spans="1:16">
      <c r="A26" s="367">
        <v>2022</v>
      </c>
      <c r="B26" s="368">
        <v>8.83</v>
      </c>
      <c r="C26" s="329">
        <v>6.82</v>
      </c>
      <c r="D26" s="329">
        <v>5.79</v>
      </c>
      <c r="E26" s="329">
        <v>4.9000000000000004</v>
      </c>
      <c r="F26" s="330">
        <v>6.48</v>
      </c>
      <c r="G26" s="368">
        <v>9.52</v>
      </c>
      <c r="H26" s="329">
        <v>7.06</v>
      </c>
      <c r="I26" s="329">
        <v>5.58</v>
      </c>
      <c r="J26" s="329">
        <v>4.6500000000000004</v>
      </c>
      <c r="K26" s="330">
        <v>6.33</v>
      </c>
      <c r="L26" s="368">
        <v>9.1199999999999992</v>
      </c>
      <c r="M26" s="329">
        <v>6.91</v>
      </c>
      <c r="N26" s="329">
        <v>5.67</v>
      </c>
      <c r="O26" s="329">
        <v>4.7699999999999996</v>
      </c>
      <c r="P26" s="330">
        <v>6.4</v>
      </c>
    </row>
    <row r="27" spans="1:16">
      <c r="A27" s="367">
        <v>2023</v>
      </c>
      <c r="B27" s="368">
        <v>8.65</v>
      </c>
      <c r="C27" s="329">
        <v>6.77</v>
      </c>
      <c r="D27" s="329">
        <v>5.65</v>
      </c>
      <c r="E27" s="329">
        <v>4.7300000000000004</v>
      </c>
      <c r="F27" s="330">
        <v>6.35</v>
      </c>
      <c r="G27" s="368">
        <v>9.4499999999999993</v>
      </c>
      <c r="H27" s="329">
        <v>7.02</v>
      </c>
      <c r="I27" s="329">
        <v>5.48</v>
      </c>
      <c r="J27" s="329">
        <v>4.6100000000000003</v>
      </c>
      <c r="K27" s="330">
        <v>6.24</v>
      </c>
      <c r="L27" s="368">
        <v>8.98</v>
      </c>
      <c r="M27" s="329">
        <v>6.87</v>
      </c>
      <c r="N27" s="329">
        <v>5.55</v>
      </c>
      <c r="O27" s="329">
        <v>4.67</v>
      </c>
      <c r="P27" s="330">
        <v>6.29</v>
      </c>
    </row>
    <row r="28" spans="1:16">
      <c r="A28" s="367">
        <v>2024</v>
      </c>
      <c r="B28" s="368">
        <v>8.41</v>
      </c>
      <c r="C28" s="329">
        <v>6.57</v>
      </c>
      <c r="D28" s="329">
        <v>5.52</v>
      </c>
      <c r="E28" s="329">
        <v>4.6500000000000004</v>
      </c>
      <c r="F28" s="330">
        <v>6.16</v>
      </c>
      <c r="G28" s="368">
        <v>9.11</v>
      </c>
      <c r="H28" s="329">
        <v>6.87</v>
      </c>
      <c r="I28" s="329">
        <v>5.38</v>
      </c>
      <c r="J28" s="329">
        <v>4.49</v>
      </c>
      <c r="K28" s="330">
        <v>6.05</v>
      </c>
      <c r="L28" s="368">
        <v>8.69</v>
      </c>
      <c r="M28" s="329">
        <v>6.69</v>
      </c>
      <c r="N28" s="329">
        <v>5.43</v>
      </c>
      <c r="O28" s="329">
        <v>4.57</v>
      </c>
      <c r="P28" s="330">
        <v>6.1</v>
      </c>
    </row>
    <row r="29" spans="1:16">
      <c r="A29" s="367">
        <v>2025</v>
      </c>
      <c r="B29" s="369">
        <v>7.96</v>
      </c>
      <c r="C29" s="370">
        <v>6.34</v>
      </c>
      <c r="D29" s="370">
        <v>5.39</v>
      </c>
      <c r="E29" s="370">
        <v>4.41</v>
      </c>
      <c r="F29" s="371">
        <v>5.9</v>
      </c>
      <c r="G29" s="369">
        <v>8.8800000000000008</v>
      </c>
      <c r="H29" s="370">
        <v>6.63</v>
      </c>
      <c r="I29" s="370">
        <v>5.14</v>
      </c>
      <c r="J29" s="370">
        <v>4.26</v>
      </c>
      <c r="K29" s="371">
        <v>5.78</v>
      </c>
      <c r="L29" s="369">
        <v>8.34</v>
      </c>
      <c r="M29" s="370">
        <v>6.45</v>
      </c>
      <c r="N29" s="370">
        <v>5.24</v>
      </c>
      <c r="O29" s="370">
        <v>4.33</v>
      </c>
      <c r="P29" s="371">
        <v>5.84</v>
      </c>
    </row>
    <row r="30" spans="1:16">
      <c r="A30" s="284" t="s">
        <v>579</v>
      </c>
    </row>
    <row r="31" spans="1:16">
      <c r="A31" s="284" t="s">
        <v>583</v>
      </c>
    </row>
  </sheetData>
  <pageMargins left="0.7" right="0.7" top="0.75" bottom="0.75" header="0.3" footer="0.3"/>
  <pageSetup paperSize="9" orientation="portrait" r:id="rId1"/>
  <drawing r:id="rId2"/>
  <tableParts count="2">
    <tablePart r:id="rId3"/>
    <tablePart r:id="rId4"/>
  </tablePart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S47"/>
  <sheetViews>
    <sheetView zoomScaleNormal="100" workbookViewId="0"/>
  </sheetViews>
  <sheetFormatPr defaultColWidth="9.33203125" defaultRowHeight="13.5"/>
  <cols>
    <col min="1" max="1" width="24" style="7" customWidth="1"/>
    <col min="2" max="2" width="18" style="7" bestFit="1" customWidth="1"/>
    <col min="3" max="3" width="16.5" style="7" bestFit="1" customWidth="1"/>
    <col min="4" max="4" width="17.83203125" style="7" bestFit="1" customWidth="1"/>
    <col min="5" max="5" width="37.1640625" style="7" bestFit="1" customWidth="1"/>
    <col min="6" max="6" width="18.5" style="7" customWidth="1"/>
    <col min="7" max="7" width="27.83203125" style="7" customWidth="1"/>
    <col min="8" max="8" width="18" style="7" bestFit="1" customWidth="1"/>
    <col min="9" max="9" width="16.5" style="7" bestFit="1" customWidth="1"/>
    <col min="10" max="10" width="17.83203125" style="7" bestFit="1" customWidth="1"/>
    <col min="11" max="11" width="37" style="7" customWidth="1"/>
    <col min="12" max="12" width="20.1640625" style="7" customWidth="1"/>
    <col min="13" max="13" width="26.5" style="7" customWidth="1"/>
    <col min="14" max="14" width="18" style="7" bestFit="1" customWidth="1"/>
    <col min="15" max="15" width="16.5" style="7" bestFit="1" customWidth="1"/>
    <col min="16" max="16" width="17.83203125" style="7" bestFit="1" customWidth="1"/>
    <col min="17" max="17" width="37.1640625" style="7" bestFit="1" customWidth="1"/>
    <col min="18" max="18" width="21.33203125" style="7" customWidth="1"/>
    <col min="19" max="19" width="26.83203125" style="7" customWidth="1"/>
    <col min="20" max="16384" width="9.33203125" style="7"/>
  </cols>
  <sheetData>
    <row r="1" spans="1:19">
      <c r="A1" s="36" t="s">
        <v>585</v>
      </c>
    </row>
    <row r="2" spans="1:19" ht="17.25">
      <c r="A2" s="272" t="s">
        <v>1038</v>
      </c>
    </row>
    <row r="3" spans="1:19" ht="17.25">
      <c r="A3" s="273" t="s">
        <v>1039</v>
      </c>
    </row>
    <row r="4" spans="1:19" s="345" customFormat="1" ht="45">
      <c r="A4" s="341" t="s">
        <v>586</v>
      </c>
      <c r="B4" s="342" t="s">
        <v>746</v>
      </c>
      <c r="C4" s="343" t="s">
        <v>776</v>
      </c>
      <c r="D4" s="343" t="s">
        <v>748</v>
      </c>
      <c r="E4" s="343" t="s">
        <v>758</v>
      </c>
      <c r="F4" s="343" t="s">
        <v>749</v>
      </c>
      <c r="G4" s="344" t="s">
        <v>777</v>
      </c>
      <c r="H4" s="342" t="s">
        <v>750</v>
      </c>
      <c r="I4" s="343" t="s">
        <v>751</v>
      </c>
      <c r="J4" s="343" t="s">
        <v>752</v>
      </c>
      <c r="K4" s="343" t="s">
        <v>759</v>
      </c>
      <c r="L4" s="343" t="s">
        <v>753</v>
      </c>
      <c r="M4" s="344" t="s">
        <v>778</v>
      </c>
      <c r="N4" s="274" t="s">
        <v>754</v>
      </c>
      <c r="O4" s="274" t="s">
        <v>755</v>
      </c>
      <c r="P4" s="274" t="s">
        <v>756</v>
      </c>
      <c r="Q4" s="274" t="s">
        <v>760</v>
      </c>
      <c r="R4" s="274" t="s">
        <v>757</v>
      </c>
      <c r="S4" s="274" t="s">
        <v>779</v>
      </c>
    </row>
    <row r="5" spans="1:19" s="346" customFormat="1">
      <c r="A5" s="346" t="s">
        <v>1109</v>
      </c>
      <c r="B5" s="347">
        <v>0</v>
      </c>
      <c r="C5" s="348">
        <v>3.3</v>
      </c>
      <c r="D5" s="348">
        <v>0.2</v>
      </c>
      <c r="E5" s="348">
        <v>0.9</v>
      </c>
      <c r="F5" s="348">
        <v>13.2</v>
      </c>
      <c r="G5" s="349">
        <v>9.5</v>
      </c>
      <c r="H5" s="347">
        <v>0.1</v>
      </c>
      <c r="I5" s="348">
        <v>2.6</v>
      </c>
      <c r="J5" s="348">
        <v>0.3</v>
      </c>
      <c r="K5" s="348">
        <v>1.1000000000000001</v>
      </c>
      <c r="L5" s="348">
        <v>13.4</v>
      </c>
      <c r="M5" s="349">
        <v>9.8000000000000007</v>
      </c>
      <c r="N5" s="348">
        <v>0</v>
      </c>
      <c r="O5" s="348">
        <v>3</v>
      </c>
      <c r="P5" s="348">
        <v>0.2</v>
      </c>
      <c r="Q5" s="348">
        <v>1</v>
      </c>
      <c r="R5" s="348">
        <v>13.3</v>
      </c>
      <c r="S5" s="348">
        <v>9.6999999999999993</v>
      </c>
    </row>
    <row r="6" spans="1:19" s="346" customFormat="1">
      <c r="A6" s="346" t="s">
        <v>369</v>
      </c>
      <c r="B6" s="347">
        <v>0.1</v>
      </c>
      <c r="C6" s="348">
        <v>8.9</v>
      </c>
      <c r="D6" s="348">
        <v>0.5</v>
      </c>
      <c r="E6" s="348">
        <v>1.3</v>
      </c>
      <c r="F6" s="348">
        <v>17.5</v>
      </c>
      <c r="G6" s="349">
        <v>8.3000000000000007</v>
      </c>
      <c r="H6" s="347">
        <v>0.1</v>
      </c>
      <c r="I6" s="348">
        <v>6.6</v>
      </c>
      <c r="J6" s="348">
        <v>0.5</v>
      </c>
      <c r="K6" s="348">
        <v>1.4</v>
      </c>
      <c r="L6" s="348">
        <v>16.600000000000001</v>
      </c>
      <c r="M6" s="349">
        <v>8.4</v>
      </c>
      <c r="N6" s="348">
        <v>0.1</v>
      </c>
      <c r="O6" s="348">
        <v>7.7</v>
      </c>
      <c r="P6" s="348">
        <v>0.5</v>
      </c>
      <c r="Q6" s="348">
        <v>1.3</v>
      </c>
      <c r="R6" s="348">
        <v>17</v>
      </c>
      <c r="S6" s="348">
        <v>8.4</v>
      </c>
    </row>
    <row r="7" spans="1:19" s="346" customFormat="1">
      <c r="A7" s="346" t="s">
        <v>355</v>
      </c>
      <c r="B7" s="347">
        <v>0.1</v>
      </c>
      <c r="C7" s="348">
        <v>14.5</v>
      </c>
      <c r="D7" s="348">
        <v>0.9</v>
      </c>
      <c r="E7" s="348">
        <v>1.8</v>
      </c>
      <c r="F7" s="348">
        <v>20</v>
      </c>
      <c r="G7" s="349">
        <v>7.4</v>
      </c>
      <c r="H7" s="347">
        <v>0.1</v>
      </c>
      <c r="I7" s="348">
        <v>11</v>
      </c>
      <c r="J7" s="348">
        <v>0.9</v>
      </c>
      <c r="K7" s="348">
        <v>1.8</v>
      </c>
      <c r="L7" s="348">
        <v>19.3</v>
      </c>
      <c r="M7" s="349">
        <v>7.7</v>
      </c>
      <c r="N7" s="348">
        <v>0.1</v>
      </c>
      <c r="O7" s="348">
        <v>12.6</v>
      </c>
      <c r="P7" s="348">
        <v>0.9</v>
      </c>
      <c r="Q7" s="348">
        <v>1.8</v>
      </c>
      <c r="R7" s="348">
        <v>19.600000000000001</v>
      </c>
      <c r="S7" s="348">
        <v>7.6</v>
      </c>
    </row>
    <row r="8" spans="1:19" s="346" customFormat="1">
      <c r="A8" s="346" t="s">
        <v>356</v>
      </c>
      <c r="B8" s="347">
        <v>0.2</v>
      </c>
      <c r="C8" s="348">
        <v>17.8</v>
      </c>
      <c r="D8" s="348">
        <v>1.3</v>
      </c>
      <c r="E8" s="348">
        <v>2</v>
      </c>
      <c r="F8" s="348">
        <v>21.1</v>
      </c>
      <c r="G8" s="349">
        <v>6.5</v>
      </c>
      <c r="H8" s="347">
        <v>0.1</v>
      </c>
      <c r="I8" s="348">
        <v>13.9</v>
      </c>
      <c r="J8" s="348">
        <v>1.1000000000000001</v>
      </c>
      <c r="K8" s="348">
        <v>2</v>
      </c>
      <c r="L8" s="348">
        <v>20.6</v>
      </c>
      <c r="M8" s="349">
        <v>7.1</v>
      </c>
      <c r="N8" s="348">
        <v>0.2</v>
      </c>
      <c r="O8" s="348">
        <v>15.7</v>
      </c>
      <c r="P8" s="348">
        <v>1.2</v>
      </c>
      <c r="Q8" s="348">
        <v>2</v>
      </c>
      <c r="R8" s="348">
        <v>20.8</v>
      </c>
      <c r="S8" s="348">
        <v>6.8</v>
      </c>
    </row>
    <row r="9" spans="1:19" s="346" customFormat="1">
      <c r="A9" s="346" t="s">
        <v>357</v>
      </c>
      <c r="B9" s="347">
        <v>0.3</v>
      </c>
      <c r="C9" s="348">
        <v>20.7</v>
      </c>
      <c r="D9" s="348">
        <v>1.9</v>
      </c>
      <c r="E9" s="348">
        <v>2.1</v>
      </c>
      <c r="F9" s="348">
        <v>22</v>
      </c>
      <c r="G9" s="349">
        <v>5.6</v>
      </c>
      <c r="H9" s="347">
        <v>0.2</v>
      </c>
      <c r="I9" s="348">
        <v>16.2</v>
      </c>
      <c r="J9" s="348">
        <v>1.5</v>
      </c>
      <c r="K9" s="348">
        <v>2.2999999999999998</v>
      </c>
      <c r="L9" s="348">
        <v>21.2</v>
      </c>
      <c r="M9" s="349">
        <v>6.2</v>
      </c>
      <c r="N9" s="348">
        <v>0.2</v>
      </c>
      <c r="O9" s="348">
        <v>18.3</v>
      </c>
      <c r="P9" s="348">
        <v>1.7</v>
      </c>
      <c r="Q9" s="348">
        <v>2.2000000000000002</v>
      </c>
      <c r="R9" s="348">
        <v>21.5</v>
      </c>
      <c r="S9" s="348">
        <v>5.9</v>
      </c>
    </row>
    <row r="10" spans="1:19" s="346" customFormat="1">
      <c r="A10" s="346" t="s">
        <v>358</v>
      </c>
      <c r="B10" s="347">
        <v>0.3</v>
      </c>
      <c r="C10" s="348">
        <v>22.1</v>
      </c>
      <c r="D10" s="348">
        <v>2.1</v>
      </c>
      <c r="E10" s="348">
        <v>2.2000000000000002</v>
      </c>
      <c r="F10" s="348">
        <v>22.2</v>
      </c>
      <c r="G10" s="349">
        <v>5</v>
      </c>
      <c r="H10" s="347">
        <v>0.3</v>
      </c>
      <c r="I10" s="348">
        <v>17.5</v>
      </c>
      <c r="J10" s="348">
        <v>1.8</v>
      </c>
      <c r="K10" s="348">
        <v>2.5</v>
      </c>
      <c r="L10" s="348">
        <v>20.6</v>
      </c>
      <c r="M10" s="349">
        <v>5.4</v>
      </c>
      <c r="N10" s="348">
        <v>0.3</v>
      </c>
      <c r="O10" s="348">
        <v>19.600000000000001</v>
      </c>
      <c r="P10" s="348">
        <v>1.9</v>
      </c>
      <c r="Q10" s="348">
        <v>2.4</v>
      </c>
      <c r="R10" s="348">
        <v>21.4</v>
      </c>
      <c r="S10" s="348">
        <v>5.2</v>
      </c>
    </row>
    <row r="11" spans="1:19" s="346" customFormat="1">
      <c r="A11" s="346" t="s">
        <v>359</v>
      </c>
      <c r="B11" s="347">
        <v>0.3</v>
      </c>
      <c r="C11" s="348">
        <v>23.1</v>
      </c>
      <c r="D11" s="348">
        <v>2.2000000000000002</v>
      </c>
      <c r="E11" s="348">
        <v>2.4</v>
      </c>
      <c r="F11" s="348">
        <v>22</v>
      </c>
      <c r="G11" s="349">
        <v>4.5</v>
      </c>
      <c r="H11" s="347">
        <v>0.3</v>
      </c>
      <c r="I11" s="348">
        <v>19.100000000000001</v>
      </c>
      <c r="J11" s="348">
        <v>2</v>
      </c>
      <c r="K11" s="348">
        <v>2.7</v>
      </c>
      <c r="L11" s="348">
        <v>19.2</v>
      </c>
      <c r="M11" s="349">
        <v>4.9000000000000004</v>
      </c>
      <c r="N11" s="348">
        <v>0.3</v>
      </c>
      <c r="O11" s="348">
        <v>21</v>
      </c>
      <c r="P11" s="348">
        <v>2.1</v>
      </c>
      <c r="Q11" s="348">
        <v>2.6</v>
      </c>
      <c r="R11" s="348">
        <v>20.5</v>
      </c>
      <c r="S11" s="348">
        <v>4.7</v>
      </c>
    </row>
    <row r="12" spans="1:19" s="346" customFormat="1">
      <c r="A12" s="346" t="s">
        <v>360</v>
      </c>
      <c r="B12" s="347">
        <v>0.4</v>
      </c>
      <c r="C12" s="348">
        <v>24.4</v>
      </c>
      <c r="D12" s="348">
        <v>2.2999999999999998</v>
      </c>
      <c r="E12" s="348">
        <v>2.4</v>
      </c>
      <c r="F12" s="348">
        <v>21.6</v>
      </c>
      <c r="G12" s="349">
        <v>4.2</v>
      </c>
      <c r="H12" s="347">
        <v>0.4</v>
      </c>
      <c r="I12" s="348">
        <v>21.2</v>
      </c>
      <c r="J12" s="348">
        <v>2.2000000000000002</v>
      </c>
      <c r="K12" s="348">
        <v>2.9</v>
      </c>
      <c r="L12" s="348">
        <v>17.7</v>
      </c>
      <c r="M12" s="349">
        <v>4.4000000000000004</v>
      </c>
      <c r="N12" s="348">
        <v>0.4</v>
      </c>
      <c r="O12" s="348">
        <v>22.7</v>
      </c>
      <c r="P12" s="348">
        <v>2.2000000000000002</v>
      </c>
      <c r="Q12" s="348">
        <v>2.7</v>
      </c>
      <c r="R12" s="348">
        <v>19.5</v>
      </c>
      <c r="S12" s="348">
        <v>4.3</v>
      </c>
    </row>
    <row r="13" spans="1:19" s="346" customFormat="1">
      <c r="A13" s="346" t="s">
        <v>361</v>
      </c>
      <c r="B13" s="347">
        <v>0.5</v>
      </c>
      <c r="C13" s="348">
        <v>26.7</v>
      </c>
      <c r="D13" s="348">
        <v>2.4</v>
      </c>
      <c r="E13" s="348">
        <v>2.6</v>
      </c>
      <c r="F13" s="348">
        <v>21.4</v>
      </c>
      <c r="G13" s="349">
        <v>3.9</v>
      </c>
      <c r="H13" s="347">
        <v>0.5</v>
      </c>
      <c r="I13" s="348">
        <v>24.1</v>
      </c>
      <c r="J13" s="348">
        <v>2.4</v>
      </c>
      <c r="K13" s="348">
        <v>3</v>
      </c>
      <c r="L13" s="348">
        <v>17.399999999999999</v>
      </c>
      <c r="M13" s="349">
        <v>4.0999999999999996</v>
      </c>
      <c r="N13" s="348">
        <v>0.5</v>
      </c>
      <c r="O13" s="348">
        <v>25.3</v>
      </c>
      <c r="P13" s="348">
        <v>2.4</v>
      </c>
      <c r="Q13" s="348">
        <v>2.8</v>
      </c>
      <c r="R13" s="348">
        <v>19.3</v>
      </c>
      <c r="S13" s="348">
        <v>4</v>
      </c>
    </row>
    <row r="14" spans="1:19" s="346" customFormat="1">
      <c r="A14" s="346" t="s">
        <v>362</v>
      </c>
      <c r="B14" s="347">
        <v>0.6</v>
      </c>
      <c r="C14" s="348">
        <v>29.3</v>
      </c>
      <c r="D14" s="348">
        <v>2.5</v>
      </c>
      <c r="E14" s="348">
        <v>2.5</v>
      </c>
      <c r="F14" s="348">
        <v>21.7</v>
      </c>
      <c r="G14" s="349">
        <v>4</v>
      </c>
      <c r="H14" s="347">
        <v>0.6</v>
      </c>
      <c r="I14" s="348">
        <v>27</v>
      </c>
      <c r="J14" s="348">
        <v>2.5</v>
      </c>
      <c r="K14" s="348">
        <v>2.9</v>
      </c>
      <c r="L14" s="348">
        <v>16.899999999999999</v>
      </c>
      <c r="M14" s="349">
        <v>3.9</v>
      </c>
      <c r="N14" s="348">
        <v>0.6</v>
      </c>
      <c r="O14" s="348">
        <v>28.1</v>
      </c>
      <c r="P14" s="348">
        <v>2.5</v>
      </c>
      <c r="Q14" s="348">
        <v>2.7</v>
      </c>
      <c r="R14" s="348">
        <v>19.2</v>
      </c>
      <c r="S14" s="348">
        <v>3.9</v>
      </c>
    </row>
    <row r="15" spans="1:19" s="346" customFormat="1">
      <c r="A15" s="346" t="s">
        <v>363</v>
      </c>
      <c r="B15" s="347">
        <v>0.7</v>
      </c>
      <c r="C15" s="348">
        <v>32.1</v>
      </c>
      <c r="D15" s="348">
        <v>2.5</v>
      </c>
      <c r="E15" s="348">
        <v>2.2999999999999998</v>
      </c>
      <c r="F15" s="348">
        <v>22.7</v>
      </c>
      <c r="G15" s="349">
        <v>3.9</v>
      </c>
      <c r="H15" s="347">
        <v>0.7</v>
      </c>
      <c r="I15" s="348">
        <v>29.5</v>
      </c>
      <c r="J15" s="348">
        <v>2.5</v>
      </c>
      <c r="K15" s="348">
        <v>2.8</v>
      </c>
      <c r="L15" s="348">
        <v>17</v>
      </c>
      <c r="M15" s="349">
        <v>3.9</v>
      </c>
      <c r="N15" s="348">
        <v>0.7</v>
      </c>
      <c r="O15" s="348">
        <v>30.7</v>
      </c>
      <c r="P15" s="348">
        <v>2.5</v>
      </c>
      <c r="Q15" s="348">
        <v>2.6</v>
      </c>
      <c r="R15" s="348">
        <v>19.7</v>
      </c>
      <c r="S15" s="348">
        <v>3.9</v>
      </c>
    </row>
    <row r="16" spans="1:19" s="346" customFormat="1">
      <c r="A16" s="346" t="s">
        <v>364</v>
      </c>
      <c r="B16" s="347">
        <v>0.8</v>
      </c>
      <c r="C16" s="348">
        <v>34.1</v>
      </c>
      <c r="D16" s="348">
        <v>2.8</v>
      </c>
      <c r="E16" s="348">
        <v>2.1</v>
      </c>
      <c r="F16" s="348">
        <v>24.3</v>
      </c>
      <c r="G16" s="349">
        <v>4.0999999999999996</v>
      </c>
      <c r="H16" s="347">
        <v>0.9</v>
      </c>
      <c r="I16" s="348">
        <v>30.6</v>
      </c>
      <c r="J16" s="348">
        <v>2.6</v>
      </c>
      <c r="K16" s="348">
        <v>2.5</v>
      </c>
      <c r="L16" s="348">
        <v>18.2</v>
      </c>
      <c r="M16" s="349">
        <v>4</v>
      </c>
      <c r="N16" s="348">
        <v>0.8</v>
      </c>
      <c r="O16" s="348">
        <v>32.200000000000003</v>
      </c>
      <c r="P16" s="348">
        <v>2.7</v>
      </c>
      <c r="Q16" s="348">
        <v>2.2999999999999998</v>
      </c>
      <c r="R16" s="348">
        <v>21</v>
      </c>
      <c r="S16" s="348">
        <v>4.0999999999999996</v>
      </c>
    </row>
    <row r="17" spans="1:19" s="346" customFormat="1">
      <c r="A17" s="346" t="s">
        <v>365</v>
      </c>
      <c r="B17" s="347">
        <v>1</v>
      </c>
      <c r="C17" s="348">
        <v>35.1</v>
      </c>
      <c r="D17" s="348">
        <v>2.9</v>
      </c>
      <c r="E17" s="348">
        <v>2.1</v>
      </c>
      <c r="F17" s="348">
        <v>25.7</v>
      </c>
      <c r="G17" s="349">
        <v>4.5999999999999996</v>
      </c>
      <c r="H17" s="347">
        <v>1.1000000000000001</v>
      </c>
      <c r="I17" s="348">
        <v>31.3</v>
      </c>
      <c r="J17" s="348">
        <v>2.7</v>
      </c>
      <c r="K17" s="348">
        <v>2.2000000000000002</v>
      </c>
      <c r="L17" s="348">
        <v>19.600000000000001</v>
      </c>
      <c r="M17" s="349">
        <v>4.5</v>
      </c>
      <c r="N17" s="348">
        <v>1.1000000000000001</v>
      </c>
      <c r="O17" s="348">
        <v>33</v>
      </c>
      <c r="P17" s="348">
        <v>2.8</v>
      </c>
      <c r="Q17" s="348">
        <v>2.1</v>
      </c>
      <c r="R17" s="348">
        <v>22.4</v>
      </c>
      <c r="S17" s="348">
        <v>4.5</v>
      </c>
    </row>
    <row r="18" spans="1:19" s="346" customFormat="1">
      <c r="A18" s="346" t="s">
        <v>366</v>
      </c>
      <c r="B18" s="347">
        <v>1.2</v>
      </c>
      <c r="C18" s="348">
        <v>33</v>
      </c>
      <c r="D18" s="348">
        <v>3.2</v>
      </c>
      <c r="E18" s="348">
        <v>1.7</v>
      </c>
      <c r="F18" s="348">
        <v>26.4</v>
      </c>
      <c r="G18" s="349">
        <v>5.0999999999999996</v>
      </c>
      <c r="H18" s="347">
        <v>1.3</v>
      </c>
      <c r="I18" s="348">
        <v>29</v>
      </c>
      <c r="J18" s="348">
        <v>2.8</v>
      </c>
      <c r="K18" s="348">
        <v>1.8</v>
      </c>
      <c r="L18" s="348">
        <v>21</v>
      </c>
      <c r="M18" s="349">
        <v>5.2</v>
      </c>
      <c r="N18" s="348">
        <v>1.3</v>
      </c>
      <c r="O18" s="348">
        <v>30.7</v>
      </c>
      <c r="P18" s="348">
        <v>2.9</v>
      </c>
      <c r="Q18" s="348">
        <v>1.7</v>
      </c>
      <c r="R18" s="348">
        <v>23.3</v>
      </c>
      <c r="S18" s="348">
        <v>5.0999999999999996</v>
      </c>
    </row>
    <row r="19" spans="1:19" s="346" customFormat="1">
      <c r="A19" s="346" t="s">
        <v>367</v>
      </c>
      <c r="B19" s="347">
        <v>1.2</v>
      </c>
      <c r="C19" s="348">
        <v>28.2</v>
      </c>
      <c r="D19" s="348">
        <v>2.9</v>
      </c>
      <c r="E19" s="348">
        <v>1.6</v>
      </c>
      <c r="F19" s="348">
        <v>26.9</v>
      </c>
      <c r="G19" s="349">
        <v>5.8</v>
      </c>
      <c r="H19" s="347">
        <v>1.1000000000000001</v>
      </c>
      <c r="I19" s="348">
        <v>25.1</v>
      </c>
      <c r="J19" s="348">
        <v>3</v>
      </c>
      <c r="K19" s="348">
        <v>1.3</v>
      </c>
      <c r="L19" s="348">
        <v>21.8</v>
      </c>
      <c r="M19" s="349">
        <v>5.8</v>
      </c>
      <c r="N19" s="348">
        <v>1.1000000000000001</v>
      </c>
      <c r="O19" s="348">
        <v>26.2</v>
      </c>
      <c r="P19" s="348">
        <v>3</v>
      </c>
      <c r="Q19" s="348">
        <v>1.4</v>
      </c>
      <c r="R19" s="348">
        <v>23.6</v>
      </c>
      <c r="S19" s="348">
        <v>5.8</v>
      </c>
    </row>
    <row r="20" spans="1:19" s="346" customFormat="1">
      <c r="A20" s="346" t="s">
        <v>274</v>
      </c>
      <c r="B20" s="350">
        <v>0.5</v>
      </c>
      <c r="C20" s="351">
        <v>24.1</v>
      </c>
      <c r="D20" s="351">
        <v>2</v>
      </c>
      <c r="E20" s="351">
        <v>2.1</v>
      </c>
      <c r="F20" s="351">
        <v>21.8</v>
      </c>
      <c r="G20" s="352">
        <v>5.2</v>
      </c>
      <c r="H20" s="350">
        <v>0.5</v>
      </c>
      <c r="I20" s="351">
        <v>20.9</v>
      </c>
      <c r="J20" s="351">
        <v>1.9</v>
      </c>
      <c r="K20" s="351">
        <v>2.4</v>
      </c>
      <c r="L20" s="351">
        <v>18.600000000000001</v>
      </c>
      <c r="M20" s="352">
        <v>5.4</v>
      </c>
      <c r="N20" s="348">
        <v>0.5</v>
      </c>
      <c r="O20" s="348">
        <v>22.4</v>
      </c>
      <c r="P20" s="348">
        <v>2</v>
      </c>
      <c r="Q20" s="348">
        <v>2.2999999999999998</v>
      </c>
      <c r="R20" s="348">
        <v>20.100000000000001</v>
      </c>
      <c r="S20" s="348">
        <v>5.3</v>
      </c>
    </row>
    <row r="21" spans="1:19">
      <c r="A21" s="284" t="s">
        <v>587</v>
      </c>
    </row>
    <row r="22" spans="1:19">
      <c r="A22" s="284" t="s">
        <v>588</v>
      </c>
    </row>
    <row r="23" spans="1:19">
      <c r="A23" s="284" t="s">
        <v>589</v>
      </c>
    </row>
    <row r="24" spans="1:19">
      <c r="A24" s="284" t="s">
        <v>590</v>
      </c>
    </row>
    <row r="25" spans="1:19" ht="17.25">
      <c r="A25" s="272" t="s">
        <v>1040</v>
      </c>
    </row>
    <row r="26" spans="1:19" ht="17.25">
      <c r="A26" s="273" t="s">
        <v>1041</v>
      </c>
    </row>
    <row r="27" spans="1:19" s="345" customFormat="1" ht="45">
      <c r="A27" s="341" t="s">
        <v>586</v>
      </c>
      <c r="B27" s="342" t="s">
        <v>746</v>
      </c>
      <c r="C27" s="343" t="s">
        <v>776</v>
      </c>
      <c r="D27" s="343" t="s">
        <v>748</v>
      </c>
      <c r="E27" s="343" t="s">
        <v>758</v>
      </c>
      <c r="F27" s="343" t="s">
        <v>749</v>
      </c>
      <c r="G27" s="344" t="s">
        <v>777</v>
      </c>
      <c r="H27" s="342" t="s">
        <v>750</v>
      </c>
      <c r="I27" s="343" t="s">
        <v>751</v>
      </c>
      <c r="J27" s="343" t="s">
        <v>752</v>
      </c>
      <c r="K27" s="343" t="s">
        <v>759</v>
      </c>
      <c r="L27" s="343" t="s">
        <v>753</v>
      </c>
      <c r="M27" s="344" t="s">
        <v>778</v>
      </c>
      <c r="N27" s="274" t="s">
        <v>754</v>
      </c>
      <c r="O27" s="274" t="s">
        <v>755</v>
      </c>
      <c r="P27" s="274" t="s">
        <v>756</v>
      </c>
      <c r="Q27" s="274" t="s">
        <v>760</v>
      </c>
      <c r="R27" s="274" t="s">
        <v>757</v>
      </c>
      <c r="S27" s="274" t="s">
        <v>779</v>
      </c>
    </row>
    <row r="28" spans="1:19" s="346" customFormat="1">
      <c r="A28" s="346" t="s">
        <v>1109</v>
      </c>
      <c r="B28" s="347">
        <v>0.3</v>
      </c>
      <c r="C28" s="348">
        <v>4</v>
      </c>
      <c r="D28" s="348">
        <v>0.3</v>
      </c>
      <c r="E28" s="348">
        <v>1.4</v>
      </c>
      <c r="F28" s="348">
        <v>19.399999999999999</v>
      </c>
      <c r="G28" s="349">
        <v>16.600000000000001</v>
      </c>
      <c r="H28" s="347">
        <v>0.3</v>
      </c>
      <c r="I28" s="348">
        <v>2.9</v>
      </c>
      <c r="J28" s="348">
        <v>0.3</v>
      </c>
      <c r="K28" s="348">
        <v>1.4</v>
      </c>
      <c r="L28" s="348">
        <v>17.399999999999999</v>
      </c>
      <c r="M28" s="349">
        <v>15.7</v>
      </c>
      <c r="N28" s="348">
        <v>0.3</v>
      </c>
      <c r="O28" s="348">
        <v>3.4</v>
      </c>
      <c r="P28" s="348">
        <v>0.3</v>
      </c>
      <c r="Q28" s="348">
        <v>1.4</v>
      </c>
      <c r="R28" s="348">
        <v>18.399999999999999</v>
      </c>
      <c r="S28" s="348">
        <v>16.100000000000001</v>
      </c>
    </row>
    <row r="29" spans="1:19" s="346" customFormat="1">
      <c r="A29" s="346" t="s">
        <v>369</v>
      </c>
      <c r="B29" s="347">
        <v>0.5</v>
      </c>
      <c r="C29" s="348">
        <v>7.4</v>
      </c>
      <c r="D29" s="348">
        <v>0.7</v>
      </c>
      <c r="E29" s="348">
        <v>1.5</v>
      </c>
      <c r="F29" s="348">
        <v>23.2</v>
      </c>
      <c r="G29" s="349">
        <v>12.7</v>
      </c>
      <c r="H29" s="347">
        <v>0.5</v>
      </c>
      <c r="I29" s="348">
        <v>5.8</v>
      </c>
      <c r="J29" s="348">
        <v>0.7</v>
      </c>
      <c r="K29" s="348">
        <v>1.6</v>
      </c>
      <c r="L29" s="348">
        <v>22.1</v>
      </c>
      <c r="M29" s="349">
        <v>12.5</v>
      </c>
      <c r="N29" s="348">
        <v>0.5</v>
      </c>
      <c r="O29" s="348">
        <v>6.5</v>
      </c>
      <c r="P29" s="348">
        <v>0.7</v>
      </c>
      <c r="Q29" s="348">
        <v>1.5</v>
      </c>
      <c r="R29" s="348">
        <v>22.6</v>
      </c>
      <c r="S29" s="348">
        <v>12.6</v>
      </c>
    </row>
    <row r="30" spans="1:19" s="346" customFormat="1">
      <c r="A30" s="346" t="s">
        <v>355</v>
      </c>
      <c r="B30" s="347">
        <v>0.9</v>
      </c>
      <c r="C30" s="348">
        <v>11.5</v>
      </c>
      <c r="D30" s="348">
        <v>1.2</v>
      </c>
      <c r="E30" s="348">
        <v>1.6</v>
      </c>
      <c r="F30" s="348">
        <v>26.3</v>
      </c>
      <c r="G30" s="349">
        <v>10.4</v>
      </c>
      <c r="H30" s="347">
        <v>0.7</v>
      </c>
      <c r="I30" s="348">
        <v>8.6999999999999993</v>
      </c>
      <c r="J30" s="348">
        <v>1</v>
      </c>
      <c r="K30" s="348">
        <v>1.6</v>
      </c>
      <c r="L30" s="348">
        <v>25.6</v>
      </c>
      <c r="M30" s="349">
        <v>11</v>
      </c>
      <c r="N30" s="348">
        <v>0.8</v>
      </c>
      <c r="O30" s="348">
        <v>10</v>
      </c>
      <c r="P30" s="348">
        <v>1.1000000000000001</v>
      </c>
      <c r="Q30" s="348">
        <v>1.6</v>
      </c>
      <c r="R30" s="348">
        <v>25.9</v>
      </c>
      <c r="S30" s="348">
        <v>10.7</v>
      </c>
    </row>
    <row r="31" spans="1:19" s="346" customFormat="1">
      <c r="A31" s="346" t="s">
        <v>356</v>
      </c>
      <c r="B31" s="347">
        <v>1.1000000000000001</v>
      </c>
      <c r="C31" s="348">
        <v>13.7</v>
      </c>
      <c r="D31" s="348">
        <v>1.5</v>
      </c>
      <c r="E31" s="348">
        <v>1.7</v>
      </c>
      <c r="F31" s="348">
        <v>26.9</v>
      </c>
      <c r="G31" s="349">
        <v>9.9</v>
      </c>
      <c r="H31" s="347">
        <v>0.9</v>
      </c>
      <c r="I31" s="348">
        <v>10.5</v>
      </c>
      <c r="J31" s="348">
        <v>1.3</v>
      </c>
      <c r="K31" s="348">
        <v>1.9</v>
      </c>
      <c r="L31" s="348">
        <v>26.3</v>
      </c>
      <c r="M31" s="349">
        <v>10.6</v>
      </c>
      <c r="N31" s="348">
        <v>1</v>
      </c>
      <c r="O31" s="348">
        <v>12</v>
      </c>
      <c r="P31" s="348">
        <v>1.4</v>
      </c>
      <c r="Q31" s="348">
        <v>1.8</v>
      </c>
      <c r="R31" s="348">
        <v>26.6</v>
      </c>
      <c r="S31" s="348">
        <v>10.3</v>
      </c>
    </row>
    <row r="32" spans="1:19" s="346" customFormat="1">
      <c r="A32" s="346" t="s">
        <v>357</v>
      </c>
      <c r="B32" s="347">
        <v>1.1000000000000001</v>
      </c>
      <c r="C32" s="348">
        <v>15.2</v>
      </c>
      <c r="D32" s="348">
        <v>1.8</v>
      </c>
      <c r="E32" s="348">
        <v>1.9</v>
      </c>
      <c r="F32" s="348">
        <v>26.5</v>
      </c>
      <c r="G32" s="349">
        <v>9.1999999999999993</v>
      </c>
      <c r="H32" s="347">
        <v>0.9</v>
      </c>
      <c r="I32" s="348">
        <v>11.8</v>
      </c>
      <c r="J32" s="348">
        <v>1.5</v>
      </c>
      <c r="K32" s="348">
        <v>2.1</v>
      </c>
      <c r="L32" s="348">
        <v>24.8</v>
      </c>
      <c r="M32" s="349">
        <v>10</v>
      </c>
      <c r="N32" s="348">
        <v>1</v>
      </c>
      <c r="O32" s="348">
        <v>13.4</v>
      </c>
      <c r="P32" s="348">
        <v>1.6</v>
      </c>
      <c r="Q32" s="348">
        <v>2</v>
      </c>
      <c r="R32" s="348">
        <v>25.6</v>
      </c>
      <c r="S32" s="348">
        <v>9.6</v>
      </c>
    </row>
    <row r="33" spans="1:19" s="346" customFormat="1">
      <c r="A33" s="346" t="s">
        <v>358</v>
      </c>
      <c r="B33" s="347">
        <v>1.2</v>
      </c>
      <c r="C33" s="348">
        <v>16.899999999999999</v>
      </c>
      <c r="D33" s="348">
        <v>2.1</v>
      </c>
      <c r="E33" s="348">
        <v>2.1</v>
      </c>
      <c r="F33" s="348">
        <v>25</v>
      </c>
      <c r="G33" s="349">
        <v>8.5</v>
      </c>
      <c r="H33" s="347">
        <v>1.1000000000000001</v>
      </c>
      <c r="I33" s="348">
        <v>14</v>
      </c>
      <c r="J33" s="348">
        <v>2</v>
      </c>
      <c r="K33" s="348">
        <v>2.5</v>
      </c>
      <c r="L33" s="348">
        <v>23</v>
      </c>
      <c r="M33" s="349">
        <v>9</v>
      </c>
      <c r="N33" s="348">
        <v>1.1000000000000001</v>
      </c>
      <c r="O33" s="348">
        <v>15.4</v>
      </c>
      <c r="P33" s="348">
        <v>2.1</v>
      </c>
      <c r="Q33" s="348">
        <v>2.2999999999999998</v>
      </c>
      <c r="R33" s="348">
        <v>23.9</v>
      </c>
      <c r="S33" s="348">
        <v>8.6999999999999993</v>
      </c>
    </row>
    <row r="34" spans="1:19" s="346" customFormat="1">
      <c r="A34" s="346" t="s">
        <v>359</v>
      </c>
      <c r="B34" s="347">
        <v>1.3</v>
      </c>
      <c r="C34" s="348">
        <v>20</v>
      </c>
      <c r="D34" s="348">
        <v>2.6</v>
      </c>
      <c r="E34" s="348">
        <v>2.5</v>
      </c>
      <c r="F34" s="348">
        <v>24.4</v>
      </c>
      <c r="G34" s="349">
        <v>7.8</v>
      </c>
      <c r="H34" s="347">
        <v>1.2</v>
      </c>
      <c r="I34" s="348">
        <v>17.3</v>
      </c>
      <c r="J34" s="348">
        <v>2.6</v>
      </c>
      <c r="K34" s="348">
        <v>2.9</v>
      </c>
      <c r="L34" s="348">
        <v>21.7</v>
      </c>
      <c r="M34" s="349">
        <v>8.1</v>
      </c>
      <c r="N34" s="348">
        <v>1.3</v>
      </c>
      <c r="O34" s="348">
        <v>18.600000000000001</v>
      </c>
      <c r="P34" s="348">
        <v>2.6</v>
      </c>
      <c r="Q34" s="348">
        <v>2.7</v>
      </c>
      <c r="R34" s="348">
        <v>23</v>
      </c>
      <c r="S34" s="348">
        <v>8</v>
      </c>
    </row>
    <row r="35" spans="1:19" s="346" customFormat="1">
      <c r="A35" s="346" t="s">
        <v>360</v>
      </c>
      <c r="B35" s="347">
        <v>1.4</v>
      </c>
      <c r="C35" s="348">
        <v>23</v>
      </c>
      <c r="D35" s="348">
        <v>3.1</v>
      </c>
      <c r="E35" s="348">
        <v>2.7</v>
      </c>
      <c r="F35" s="348">
        <v>25.5</v>
      </c>
      <c r="G35" s="349">
        <v>7.2</v>
      </c>
      <c r="H35" s="347">
        <v>1.5</v>
      </c>
      <c r="I35" s="348">
        <v>21.3</v>
      </c>
      <c r="J35" s="348">
        <v>3.2</v>
      </c>
      <c r="K35" s="348">
        <v>3.2</v>
      </c>
      <c r="L35" s="348">
        <v>21.3</v>
      </c>
      <c r="M35" s="349">
        <v>7.7</v>
      </c>
      <c r="N35" s="348">
        <v>1.5</v>
      </c>
      <c r="O35" s="348">
        <v>22.1</v>
      </c>
      <c r="P35" s="348">
        <v>3.1</v>
      </c>
      <c r="Q35" s="348">
        <v>3</v>
      </c>
      <c r="R35" s="348">
        <v>23.3</v>
      </c>
      <c r="S35" s="348">
        <v>7.4</v>
      </c>
    </row>
    <row r="36" spans="1:19" s="346" customFormat="1">
      <c r="A36" s="346" t="s">
        <v>361</v>
      </c>
      <c r="B36" s="347">
        <v>1.8</v>
      </c>
      <c r="C36" s="348">
        <v>26.8</v>
      </c>
      <c r="D36" s="348">
        <v>3.6</v>
      </c>
      <c r="E36" s="348">
        <v>2.9</v>
      </c>
      <c r="F36" s="348">
        <v>27</v>
      </c>
      <c r="G36" s="349">
        <v>7.2</v>
      </c>
      <c r="H36" s="347">
        <v>1.9</v>
      </c>
      <c r="I36" s="348">
        <v>25</v>
      </c>
      <c r="J36" s="348">
        <v>3.6</v>
      </c>
      <c r="K36" s="348">
        <v>3.4</v>
      </c>
      <c r="L36" s="348">
        <v>21.8</v>
      </c>
      <c r="M36" s="349">
        <v>7.6</v>
      </c>
      <c r="N36" s="348">
        <v>1.8</v>
      </c>
      <c r="O36" s="348">
        <v>25.9</v>
      </c>
      <c r="P36" s="348">
        <v>3.6</v>
      </c>
      <c r="Q36" s="348">
        <v>3.2</v>
      </c>
      <c r="R36" s="348">
        <v>24.3</v>
      </c>
      <c r="S36" s="348">
        <v>7.4</v>
      </c>
    </row>
    <row r="37" spans="1:19" s="346" customFormat="1">
      <c r="A37" s="346" t="s">
        <v>362</v>
      </c>
      <c r="B37" s="347">
        <v>2.1</v>
      </c>
      <c r="C37" s="348">
        <v>30.4</v>
      </c>
      <c r="D37" s="348">
        <v>4.0999999999999996</v>
      </c>
      <c r="E37" s="348">
        <v>2.9</v>
      </c>
      <c r="F37" s="348">
        <v>28.1</v>
      </c>
      <c r="G37" s="349">
        <v>7.4</v>
      </c>
      <c r="H37" s="347">
        <v>2.2000000000000002</v>
      </c>
      <c r="I37" s="348">
        <v>28</v>
      </c>
      <c r="J37" s="348">
        <v>3.9</v>
      </c>
      <c r="K37" s="348">
        <v>3.4</v>
      </c>
      <c r="L37" s="348">
        <v>21.8</v>
      </c>
      <c r="M37" s="349">
        <v>7.6</v>
      </c>
      <c r="N37" s="348">
        <v>2.2000000000000002</v>
      </c>
      <c r="O37" s="348">
        <v>29.1</v>
      </c>
      <c r="P37" s="348">
        <v>4</v>
      </c>
      <c r="Q37" s="348">
        <v>3.2</v>
      </c>
      <c r="R37" s="348">
        <v>24.8</v>
      </c>
      <c r="S37" s="348">
        <v>7.5</v>
      </c>
    </row>
    <row r="38" spans="1:19" s="346" customFormat="1">
      <c r="A38" s="346" t="s">
        <v>363</v>
      </c>
      <c r="B38" s="347">
        <v>2.5</v>
      </c>
      <c r="C38" s="348">
        <v>32.4</v>
      </c>
      <c r="D38" s="348">
        <v>4.4000000000000004</v>
      </c>
      <c r="E38" s="348">
        <v>2.7</v>
      </c>
      <c r="F38" s="348">
        <v>28.1</v>
      </c>
      <c r="G38" s="349">
        <v>7.5</v>
      </c>
      <c r="H38" s="347">
        <v>2.7</v>
      </c>
      <c r="I38" s="348">
        <v>29.4</v>
      </c>
      <c r="J38" s="348">
        <v>4.0999999999999996</v>
      </c>
      <c r="K38" s="348">
        <v>3.1</v>
      </c>
      <c r="L38" s="348">
        <v>22.5</v>
      </c>
      <c r="M38" s="349">
        <v>7.8</v>
      </c>
      <c r="N38" s="348">
        <v>2.6</v>
      </c>
      <c r="O38" s="348">
        <v>30.9</v>
      </c>
      <c r="P38" s="348">
        <v>4.2</v>
      </c>
      <c r="Q38" s="348">
        <v>2.9</v>
      </c>
      <c r="R38" s="348">
        <v>25.1</v>
      </c>
      <c r="S38" s="348">
        <v>7.6</v>
      </c>
    </row>
    <row r="39" spans="1:19" s="346" customFormat="1">
      <c r="A39" s="346" t="s">
        <v>364</v>
      </c>
      <c r="B39" s="347">
        <v>2.9</v>
      </c>
      <c r="C39" s="348">
        <v>31.7</v>
      </c>
      <c r="D39" s="348">
        <v>4.5</v>
      </c>
      <c r="E39" s="348">
        <v>2.6</v>
      </c>
      <c r="F39" s="348">
        <v>28.5</v>
      </c>
      <c r="G39" s="349">
        <v>7.9</v>
      </c>
      <c r="H39" s="347">
        <v>2.9</v>
      </c>
      <c r="I39" s="348">
        <v>28.6</v>
      </c>
      <c r="J39" s="348">
        <v>4.0999999999999996</v>
      </c>
      <c r="K39" s="348">
        <v>2.6</v>
      </c>
      <c r="L39" s="348">
        <v>23.5</v>
      </c>
      <c r="M39" s="349">
        <v>8.3000000000000007</v>
      </c>
      <c r="N39" s="348">
        <v>2.9</v>
      </c>
      <c r="O39" s="348">
        <v>30</v>
      </c>
      <c r="P39" s="348">
        <v>4.3</v>
      </c>
      <c r="Q39" s="348">
        <v>2.6</v>
      </c>
      <c r="R39" s="348">
        <v>25.8</v>
      </c>
      <c r="S39" s="348">
        <v>8.1</v>
      </c>
    </row>
    <row r="40" spans="1:19" s="346" customFormat="1">
      <c r="A40" s="346" t="s">
        <v>365</v>
      </c>
      <c r="B40" s="347">
        <v>2.8</v>
      </c>
      <c r="C40" s="348">
        <v>29.5</v>
      </c>
      <c r="D40" s="348">
        <v>4.3</v>
      </c>
      <c r="E40" s="348">
        <v>2.5</v>
      </c>
      <c r="F40" s="348">
        <v>30.1</v>
      </c>
      <c r="G40" s="349">
        <v>8.4</v>
      </c>
      <c r="H40" s="347">
        <v>2.8</v>
      </c>
      <c r="I40" s="348">
        <v>26.3</v>
      </c>
      <c r="J40" s="348">
        <v>4.0999999999999996</v>
      </c>
      <c r="K40" s="348">
        <v>2.2999999999999998</v>
      </c>
      <c r="L40" s="348">
        <v>25.2</v>
      </c>
      <c r="M40" s="349">
        <v>8.6999999999999993</v>
      </c>
      <c r="N40" s="348">
        <v>2.8</v>
      </c>
      <c r="O40" s="348">
        <v>27.7</v>
      </c>
      <c r="P40" s="348">
        <v>4.2</v>
      </c>
      <c r="Q40" s="348">
        <v>2.4</v>
      </c>
      <c r="R40" s="348">
        <v>27.3</v>
      </c>
      <c r="S40" s="348">
        <v>8.6</v>
      </c>
    </row>
    <row r="41" spans="1:19" s="346" customFormat="1">
      <c r="A41" s="346" t="s">
        <v>366</v>
      </c>
      <c r="B41" s="347">
        <v>2.5</v>
      </c>
      <c r="C41" s="348">
        <v>27.4</v>
      </c>
      <c r="D41" s="348">
        <v>4.5</v>
      </c>
      <c r="E41" s="348">
        <v>2.2000000000000002</v>
      </c>
      <c r="F41" s="348">
        <v>31.8</v>
      </c>
      <c r="G41" s="349">
        <v>8.8000000000000007</v>
      </c>
      <c r="H41" s="347">
        <v>2.7</v>
      </c>
      <c r="I41" s="348">
        <v>24.2</v>
      </c>
      <c r="J41" s="348">
        <v>4.0999999999999996</v>
      </c>
      <c r="K41" s="348">
        <v>1.9</v>
      </c>
      <c r="L41" s="348">
        <v>26.3</v>
      </c>
      <c r="M41" s="349">
        <v>9.1</v>
      </c>
      <c r="N41" s="348">
        <v>2.6</v>
      </c>
      <c r="O41" s="348">
        <v>25.5</v>
      </c>
      <c r="P41" s="348">
        <v>4.2</v>
      </c>
      <c r="Q41" s="348">
        <v>2</v>
      </c>
      <c r="R41" s="348">
        <v>28.5</v>
      </c>
      <c r="S41" s="348">
        <v>9</v>
      </c>
    </row>
    <row r="42" spans="1:19" s="346" customFormat="1">
      <c r="A42" s="346" t="s">
        <v>367</v>
      </c>
      <c r="B42" s="347">
        <v>2.4</v>
      </c>
      <c r="C42" s="348">
        <v>24.8</v>
      </c>
      <c r="D42" s="348">
        <v>5</v>
      </c>
      <c r="E42" s="348">
        <v>1.8</v>
      </c>
      <c r="F42" s="348">
        <v>30.9</v>
      </c>
      <c r="G42" s="349">
        <v>8.5</v>
      </c>
      <c r="H42" s="347">
        <v>2.5</v>
      </c>
      <c r="I42" s="348">
        <v>22.1</v>
      </c>
      <c r="J42" s="348">
        <v>4.7</v>
      </c>
      <c r="K42" s="348">
        <v>1.6</v>
      </c>
      <c r="L42" s="348">
        <v>25.4</v>
      </c>
      <c r="M42" s="349">
        <v>8.3000000000000007</v>
      </c>
      <c r="N42" s="348">
        <v>2.5</v>
      </c>
      <c r="O42" s="348">
        <v>23.1</v>
      </c>
      <c r="P42" s="348">
        <v>4.8</v>
      </c>
      <c r="Q42" s="348">
        <v>1.7</v>
      </c>
      <c r="R42" s="348">
        <v>27.4</v>
      </c>
      <c r="S42" s="348">
        <v>8.4</v>
      </c>
    </row>
    <row r="43" spans="1:19" s="346" customFormat="1">
      <c r="A43" s="346" t="s">
        <v>274</v>
      </c>
      <c r="B43" s="350">
        <v>1.5</v>
      </c>
      <c r="C43" s="351">
        <v>20.9</v>
      </c>
      <c r="D43" s="351">
        <v>2.7</v>
      </c>
      <c r="E43" s="351">
        <v>2.2999999999999998</v>
      </c>
      <c r="F43" s="351">
        <v>26.2</v>
      </c>
      <c r="G43" s="352">
        <v>9</v>
      </c>
      <c r="H43" s="350">
        <v>1.6</v>
      </c>
      <c r="I43" s="351">
        <v>18.5</v>
      </c>
      <c r="J43" s="351">
        <v>2.6</v>
      </c>
      <c r="K43" s="351">
        <v>2.6</v>
      </c>
      <c r="L43" s="351">
        <v>22.9</v>
      </c>
      <c r="M43" s="352">
        <v>9.3000000000000007</v>
      </c>
      <c r="N43" s="348">
        <v>1.5</v>
      </c>
      <c r="O43" s="348">
        <v>19.600000000000001</v>
      </c>
      <c r="P43" s="348">
        <v>2.7</v>
      </c>
      <c r="Q43" s="348">
        <v>2.4</v>
      </c>
      <c r="R43" s="348">
        <v>24.4</v>
      </c>
      <c r="S43" s="348">
        <v>9.1</v>
      </c>
    </row>
    <row r="44" spans="1:19">
      <c r="A44" s="284" t="s">
        <v>587</v>
      </c>
    </row>
    <row r="45" spans="1:19">
      <c r="A45" s="284" t="s">
        <v>588</v>
      </c>
    </row>
    <row r="46" spans="1:19">
      <c r="A46" s="284" t="s">
        <v>589</v>
      </c>
    </row>
    <row r="47" spans="1:19">
      <c r="A47" s="284" t="s">
        <v>590</v>
      </c>
    </row>
  </sheetData>
  <pageMargins left="0.7" right="0.7" top="0.75" bottom="0.75" header="0.3" footer="0.3"/>
  <drawing r:id="rId1"/>
  <tableParts count="2">
    <tablePart r:id="rId2"/>
    <tablePart r:id="rId3"/>
  </tablePart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P59"/>
  <sheetViews>
    <sheetView zoomScaleNormal="100" workbookViewId="0"/>
  </sheetViews>
  <sheetFormatPr defaultColWidth="9.33203125" defaultRowHeight="13.5"/>
  <cols>
    <col min="1" max="1" width="16.5" style="7" customWidth="1"/>
    <col min="2" max="2" width="17.5" style="7" bestFit="1" customWidth="1"/>
    <col min="3" max="3" width="15.6640625" style="7" bestFit="1" customWidth="1"/>
    <col min="4" max="4" width="17" style="7" bestFit="1" customWidth="1"/>
    <col min="5" max="5" width="35.5" style="7" bestFit="1" customWidth="1"/>
    <col min="6" max="6" width="19.5" style="7" bestFit="1" customWidth="1"/>
    <col min="7" max="7" width="17.5" style="7" bestFit="1" customWidth="1"/>
    <col min="8" max="8" width="15.6640625" style="7" bestFit="1" customWidth="1"/>
    <col min="9" max="9" width="17" style="7" bestFit="1" customWidth="1"/>
    <col min="10" max="10" width="35.5" style="7" bestFit="1" customWidth="1"/>
    <col min="11" max="11" width="21" style="7" bestFit="1" customWidth="1"/>
    <col min="12" max="12" width="16.6640625" style="7" bestFit="1" customWidth="1"/>
    <col min="13" max="13" width="14.5" style="7" bestFit="1" customWidth="1"/>
    <col min="14" max="14" width="15.6640625" style="7" bestFit="1" customWidth="1"/>
    <col min="15" max="15" width="35.5" style="7" bestFit="1" customWidth="1"/>
    <col min="16" max="16" width="19.5" style="7" bestFit="1" customWidth="1"/>
    <col min="17" max="16384" width="9.33203125" style="7"/>
  </cols>
  <sheetData>
    <row r="1" spans="1:16">
      <c r="A1" s="36" t="s">
        <v>591</v>
      </c>
    </row>
    <row r="2" spans="1:16" ht="17.25">
      <c r="A2" s="272" t="s">
        <v>1117</v>
      </c>
    </row>
    <row r="3" spans="1:16" ht="17.25">
      <c r="A3" s="273" t="s">
        <v>1118</v>
      </c>
    </row>
    <row r="4" spans="1:16" s="345" customFormat="1" ht="45">
      <c r="A4" s="354" t="s">
        <v>254</v>
      </c>
      <c r="B4" s="355" t="s">
        <v>746</v>
      </c>
      <c r="C4" s="356" t="s">
        <v>776</v>
      </c>
      <c r="D4" s="356" t="s">
        <v>748</v>
      </c>
      <c r="E4" s="356" t="s">
        <v>758</v>
      </c>
      <c r="F4" s="357" t="s">
        <v>749</v>
      </c>
      <c r="G4" s="355" t="s">
        <v>750</v>
      </c>
      <c r="H4" s="356" t="s">
        <v>751</v>
      </c>
      <c r="I4" s="356" t="s">
        <v>752</v>
      </c>
      <c r="J4" s="356" t="s">
        <v>759</v>
      </c>
      <c r="K4" s="357" t="s">
        <v>753</v>
      </c>
      <c r="L4" s="355" t="s">
        <v>754</v>
      </c>
      <c r="M4" s="356" t="s">
        <v>755</v>
      </c>
      <c r="N4" s="356" t="s">
        <v>756</v>
      </c>
      <c r="O4" s="356" t="s">
        <v>760</v>
      </c>
      <c r="P4" s="357" t="s">
        <v>757</v>
      </c>
    </row>
    <row r="5" spans="1:16">
      <c r="A5" s="7" t="s">
        <v>406</v>
      </c>
      <c r="B5" s="347">
        <v>0.61</v>
      </c>
      <c r="C5" s="348">
        <v>30.09</v>
      </c>
      <c r="D5" s="348">
        <v>2.42</v>
      </c>
      <c r="E5" s="348">
        <v>2.94</v>
      </c>
      <c r="F5" s="349">
        <v>20.079999999999998</v>
      </c>
      <c r="G5" s="347">
        <v>0.62</v>
      </c>
      <c r="H5" s="348">
        <v>26.45</v>
      </c>
      <c r="I5" s="348">
        <v>2.11</v>
      </c>
      <c r="J5" s="348">
        <v>3.34</v>
      </c>
      <c r="K5" s="349">
        <v>17.09</v>
      </c>
      <c r="L5" s="347">
        <v>0.62</v>
      </c>
      <c r="M5" s="348">
        <v>28.12</v>
      </c>
      <c r="N5" s="348">
        <v>2.25</v>
      </c>
      <c r="O5" s="348">
        <v>3.15</v>
      </c>
      <c r="P5" s="349">
        <v>18.440000000000001</v>
      </c>
    </row>
    <row r="6" spans="1:16">
      <c r="A6" s="7" t="s">
        <v>407</v>
      </c>
      <c r="B6" s="347">
        <v>0.55000000000000004</v>
      </c>
      <c r="C6" s="348">
        <v>29.75</v>
      </c>
      <c r="D6" s="348">
        <v>1.97</v>
      </c>
      <c r="E6" s="348">
        <v>3.25</v>
      </c>
      <c r="F6" s="349">
        <v>20.9</v>
      </c>
      <c r="G6" s="347">
        <v>0.51</v>
      </c>
      <c r="H6" s="348">
        <v>25.55</v>
      </c>
      <c r="I6" s="348">
        <v>1.73</v>
      </c>
      <c r="J6" s="348">
        <v>3.54</v>
      </c>
      <c r="K6" s="349">
        <v>17.420000000000002</v>
      </c>
      <c r="L6" s="347">
        <v>0.53</v>
      </c>
      <c r="M6" s="348">
        <v>27.48</v>
      </c>
      <c r="N6" s="348">
        <v>1.84</v>
      </c>
      <c r="O6" s="348">
        <v>3.41</v>
      </c>
      <c r="P6" s="349">
        <v>19.03</v>
      </c>
    </row>
    <row r="7" spans="1:16">
      <c r="A7" s="7" t="s">
        <v>408</v>
      </c>
      <c r="B7" s="347">
        <v>0.38</v>
      </c>
      <c r="C7" s="348">
        <v>24.97</v>
      </c>
      <c r="D7" s="348">
        <v>2.4900000000000002</v>
      </c>
      <c r="E7" s="348">
        <v>1.4</v>
      </c>
      <c r="F7" s="349">
        <v>20.72</v>
      </c>
      <c r="G7" s="347">
        <v>0.35</v>
      </c>
      <c r="H7" s="348">
        <v>21.53</v>
      </c>
      <c r="I7" s="348">
        <v>2.34</v>
      </c>
      <c r="J7" s="348">
        <v>1.44</v>
      </c>
      <c r="K7" s="349">
        <v>18.07</v>
      </c>
      <c r="L7" s="347">
        <v>0.37</v>
      </c>
      <c r="M7" s="348">
        <v>23.13</v>
      </c>
      <c r="N7" s="348">
        <v>2.41</v>
      </c>
      <c r="O7" s="348">
        <v>1.42</v>
      </c>
      <c r="P7" s="349">
        <v>19.3</v>
      </c>
    </row>
    <row r="8" spans="1:16">
      <c r="A8" s="7" t="s">
        <v>409</v>
      </c>
      <c r="B8" s="347">
        <v>0.33</v>
      </c>
      <c r="C8" s="348">
        <v>23.52</v>
      </c>
      <c r="D8" s="348">
        <v>1.8</v>
      </c>
      <c r="E8" s="348">
        <v>1.71</v>
      </c>
      <c r="F8" s="349">
        <v>21.56</v>
      </c>
      <c r="G8" s="347">
        <v>0.34</v>
      </c>
      <c r="H8" s="348">
        <v>19.47</v>
      </c>
      <c r="I8" s="348">
        <v>1.82</v>
      </c>
      <c r="J8" s="348">
        <v>1.88</v>
      </c>
      <c r="K8" s="349">
        <v>18.48</v>
      </c>
      <c r="L8" s="347">
        <v>0.33</v>
      </c>
      <c r="M8" s="348">
        <v>21.36</v>
      </c>
      <c r="N8" s="348">
        <v>1.81</v>
      </c>
      <c r="O8" s="348">
        <v>1.8</v>
      </c>
      <c r="P8" s="349">
        <v>19.91</v>
      </c>
    </row>
    <row r="9" spans="1:16">
      <c r="A9" s="7" t="s">
        <v>410</v>
      </c>
      <c r="B9" s="347">
        <v>0.55000000000000004</v>
      </c>
      <c r="C9" s="348">
        <v>21.36</v>
      </c>
      <c r="D9" s="348">
        <v>1.92</v>
      </c>
      <c r="E9" s="348">
        <v>1.37</v>
      </c>
      <c r="F9" s="349">
        <v>23.84</v>
      </c>
      <c r="G9" s="347">
        <v>0.59</v>
      </c>
      <c r="H9" s="348">
        <v>17.71</v>
      </c>
      <c r="I9" s="348">
        <v>1.72</v>
      </c>
      <c r="J9" s="348">
        <v>1.62</v>
      </c>
      <c r="K9" s="349">
        <v>20.079999999999998</v>
      </c>
      <c r="L9" s="347">
        <v>0.56999999999999995</v>
      </c>
      <c r="M9" s="348">
        <v>19.45</v>
      </c>
      <c r="N9" s="348">
        <v>1.81</v>
      </c>
      <c r="O9" s="348">
        <v>1.5</v>
      </c>
      <c r="P9" s="349">
        <v>21.88</v>
      </c>
    </row>
    <row r="10" spans="1:16">
      <c r="A10" s="7" t="s">
        <v>411</v>
      </c>
      <c r="B10" s="347">
        <v>0.41</v>
      </c>
      <c r="C10" s="348">
        <v>20.53</v>
      </c>
      <c r="D10" s="348">
        <v>1.86</v>
      </c>
      <c r="E10" s="348">
        <v>1.81</v>
      </c>
      <c r="F10" s="349">
        <v>23.2</v>
      </c>
      <c r="G10" s="347">
        <v>0.48</v>
      </c>
      <c r="H10" s="348">
        <v>18.079999999999998</v>
      </c>
      <c r="I10" s="348">
        <v>1.65</v>
      </c>
      <c r="J10" s="348">
        <v>2.14</v>
      </c>
      <c r="K10" s="349">
        <v>20.45</v>
      </c>
      <c r="L10" s="347">
        <v>0.45</v>
      </c>
      <c r="M10" s="348">
        <v>19.239999999999998</v>
      </c>
      <c r="N10" s="348">
        <v>1.75</v>
      </c>
      <c r="O10" s="348">
        <v>1.99</v>
      </c>
      <c r="P10" s="349">
        <v>21.76</v>
      </c>
    </row>
    <row r="11" spans="1:16">
      <c r="A11" s="7" t="s">
        <v>412</v>
      </c>
      <c r="B11" s="347">
        <v>0.46</v>
      </c>
      <c r="C11" s="348">
        <v>22.87</v>
      </c>
      <c r="D11" s="348">
        <v>1.86</v>
      </c>
      <c r="E11" s="348">
        <v>1.82</v>
      </c>
      <c r="F11" s="349">
        <v>24.94</v>
      </c>
      <c r="G11" s="347">
        <v>0.51</v>
      </c>
      <c r="H11" s="348">
        <v>19.98</v>
      </c>
      <c r="I11" s="348">
        <v>1.82</v>
      </c>
      <c r="J11" s="348">
        <v>1.97</v>
      </c>
      <c r="K11" s="349">
        <v>21.23</v>
      </c>
      <c r="L11" s="347">
        <v>0.48</v>
      </c>
      <c r="M11" s="348">
        <v>21.34</v>
      </c>
      <c r="N11" s="348">
        <v>1.84</v>
      </c>
      <c r="O11" s="348">
        <v>1.9</v>
      </c>
      <c r="P11" s="349">
        <v>22.97</v>
      </c>
    </row>
    <row r="12" spans="1:16">
      <c r="A12" s="7" t="s">
        <v>413</v>
      </c>
      <c r="B12" s="347">
        <v>0.11</v>
      </c>
      <c r="C12" s="348">
        <v>15.6</v>
      </c>
      <c r="D12" s="348">
        <v>2.27</v>
      </c>
      <c r="E12" s="348">
        <v>1.92</v>
      </c>
      <c r="F12" s="349">
        <v>25.27</v>
      </c>
      <c r="G12" s="347">
        <v>0.18</v>
      </c>
      <c r="H12" s="348">
        <v>12.96</v>
      </c>
      <c r="I12" s="348">
        <v>2.17</v>
      </c>
      <c r="J12" s="348">
        <v>1.97</v>
      </c>
      <c r="K12" s="349">
        <v>19.5</v>
      </c>
      <c r="L12" s="347">
        <v>0.15</v>
      </c>
      <c r="M12" s="348">
        <v>14.14</v>
      </c>
      <c r="N12" s="348">
        <v>2.21</v>
      </c>
      <c r="O12" s="348">
        <v>1.95</v>
      </c>
      <c r="P12" s="349">
        <v>22.07</v>
      </c>
    </row>
    <row r="13" spans="1:16">
      <c r="A13" s="7" t="s">
        <v>414</v>
      </c>
      <c r="B13" s="347">
        <v>0.41</v>
      </c>
      <c r="C13" s="348">
        <v>20.64</v>
      </c>
      <c r="D13" s="348">
        <v>1.75</v>
      </c>
      <c r="E13" s="348">
        <v>1.4</v>
      </c>
      <c r="F13" s="349">
        <v>21.66</v>
      </c>
      <c r="G13" s="347">
        <v>0.51</v>
      </c>
      <c r="H13" s="348">
        <v>17.489999999999998</v>
      </c>
      <c r="I13" s="348">
        <v>1.73</v>
      </c>
      <c r="J13" s="348">
        <v>1.57</v>
      </c>
      <c r="K13" s="349">
        <v>18.53</v>
      </c>
      <c r="L13" s="347">
        <v>0.46</v>
      </c>
      <c r="M13" s="348">
        <v>18.989999999999998</v>
      </c>
      <c r="N13" s="348">
        <v>1.74</v>
      </c>
      <c r="O13" s="348">
        <v>1.49</v>
      </c>
      <c r="P13" s="349">
        <v>20</v>
      </c>
    </row>
    <row r="14" spans="1:16">
      <c r="A14" s="7" t="s">
        <v>415</v>
      </c>
      <c r="B14" s="347">
        <v>0.48</v>
      </c>
      <c r="C14" s="348">
        <v>24.21</v>
      </c>
      <c r="D14" s="348">
        <v>2.0499999999999998</v>
      </c>
      <c r="E14" s="348">
        <v>1.9</v>
      </c>
      <c r="F14" s="349">
        <v>22.59</v>
      </c>
      <c r="G14" s="347">
        <v>0.47</v>
      </c>
      <c r="H14" s="348">
        <v>20.84</v>
      </c>
      <c r="I14" s="348">
        <v>1.97</v>
      </c>
      <c r="J14" s="348">
        <v>2.08</v>
      </c>
      <c r="K14" s="349">
        <v>19.72</v>
      </c>
      <c r="L14" s="347">
        <v>0.48</v>
      </c>
      <c r="M14" s="348">
        <v>22.39</v>
      </c>
      <c r="N14" s="348">
        <v>2</v>
      </c>
      <c r="O14" s="348">
        <v>2</v>
      </c>
      <c r="P14" s="349">
        <v>21.04</v>
      </c>
    </row>
    <row r="15" spans="1:16">
      <c r="A15" s="7" t="s">
        <v>416</v>
      </c>
      <c r="B15" s="347">
        <v>0.36</v>
      </c>
      <c r="C15" s="348">
        <v>22.22</v>
      </c>
      <c r="D15" s="348">
        <v>1.55</v>
      </c>
      <c r="E15" s="348">
        <v>1.44</v>
      </c>
      <c r="F15" s="349">
        <v>18.489999999999998</v>
      </c>
      <c r="G15" s="347">
        <v>0.41</v>
      </c>
      <c r="H15" s="348">
        <v>19.13</v>
      </c>
      <c r="I15" s="348">
        <v>1.61</v>
      </c>
      <c r="J15" s="348">
        <v>1.8</v>
      </c>
      <c r="K15" s="349">
        <v>15.73</v>
      </c>
      <c r="L15" s="347">
        <v>0.39</v>
      </c>
      <c r="M15" s="348">
        <v>20.57</v>
      </c>
      <c r="N15" s="348">
        <v>1.58</v>
      </c>
      <c r="O15" s="348">
        <v>1.63</v>
      </c>
      <c r="P15" s="349">
        <v>17.03</v>
      </c>
    </row>
    <row r="16" spans="1:16">
      <c r="A16" s="7" t="s">
        <v>417</v>
      </c>
      <c r="B16" s="347">
        <v>0.49</v>
      </c>
      <c r="C16" s="348">
        <v>22.66</v>
      </c>
      <c r="D16" s="348">
        <v>1.82</v>
      </c>
      <c r="E16" s="348">
        <v>2.37</v>
      </c>
      <c r="F16" s="349">
        <v>21.35</v>
      </c>
      <c r="G16" s="347">
        <v>0.51</v>
      </c>
      <c r="H16" s="348">
        <v>19.440000000000001</v>
      </c>
      <c r="I16" s="348">
        <v>1.78</v>
      </c>
      <c r="J16" s="348">
        <v>2.72</v>
      </c>
      <c r="K16" s="349">
        <v>18.059999999999999</v>
      </c>
      <c r="L16" s="347">
        <v>0.5</v>
      </c>
      <c r="M16" s="348">
        <v>20.95</v>
      </c>
      <c r="N16" s="348">
        <v>1.8</v>
      </c>
      <c r="O16" s="348">
        <v>2.56</v>
      </c>
      <c r="P16" s="349">
        <v>19.600000000000001</v>
      </c>
    </row>
    <row r="17" spans="1:16">
      <c r="A17" s="7" t="s">
        <v>418</v>
      </c>
      <c r="B17" s="347">
        <v>0.27</v>
      </c>
      <c r="C17" s="348">
        <v>18.149999999999999</v>
      </c>
      <c r="D17" s="348">
        <v>1.8</v>
      </c>
      <c r="E17" s="348">
        <v>2.16</v>
      </c>
      <c r="F17" s="349">
        <v>21.12</v>
      </c>
      <c r="G17" s="347">
        <v>0.27</v>
      </c>
      <c r="H17" s="348">
        <v>15.5</v>
      </c>
      <c r="I17" s="348">
        <v>1.86</v>
      </c>
      <c r="J17" s="348">
        <v>2.12</v>
      </c>
      <c r="K17" s="349">
        <v>18.12</v>
      </c>
      <c r="L17" s="347">
        <v>0.27</v>
      </c>
      <c r="M17" s="348">
        <v>16.75</v>
      </c>
      <c r="N17" s="348">
        <v>1.83</v>
      </c>
      <c r="O17" s="348">
        <v>2.13</v>
      </c>
      <c r="P17" s="349">
        <v>19.52</v>
      </c>
    </row>
    <row r="18" spans="1:16">
      <c r="A18" s="7" t="s">
        <v>419</v>
      </c>
      <c r="B18" s="347">
        <v>0.26</v>
      </c>
      <c r="C18" s="348">
        <v>20.58</v>
      </c>
      <c r="D18" s="348">
        <v>1.8</v>
      </c>
      <c r="E18" s="348">
        <v>1.28</v>
      </c>
      <c r="F18" s="349">
        <v>20.55</v>
      </c>
      <c r="G18" s="347">
        <v>0.22</v>
      </c>
      <c r="H18" s="348">
        <v>17.14</v>
      </c>
      <c r="I18" s="348">
        <v>1.66</v>
      </c>
      <c r="J18" s="348">
        <v>1.41</v>
      </c>
      <c r="K18" s="349">
        <v>17.34</v>
      </c>
      <c r="L18" s="347">
        <v>0.24</v>
      </c>
      <c r="M18" s="348">
        <v>18.72</v>
      </c>
      <c r="N18" s="348">
        <v>1.72</v>
      </c>
      <c r="O18" s="348">
        <v>1.35</v>
      </c>
      <c r="P18" s="349">
        <v>18.809999999999999</v>
      </c>
    </row>
    <row r="19" spans="1:16">
      <c r="A19" s="7" t="s">
        <v>420</v>
      </c>
      <c r="B19" s="347">
        <v>0.43</v>
      </c>
      <c r="C19" s="348">
        <v>22.2</v>
      </c>
      <c r="D19" s="348">
        <v>2.33</v>
      </c>
      <c r="E19" s="348">
        <v>1.73</v>
      </c>
      <c r="F19" s="349">
        <v>20.47</v>
      </c>
      <c r="G19" s="347">
        <v>0.41</v>
      </c>
      <c r="H19" s="348">
        <v>18.649999999999999</v>
      </c>
      <c r="I19" s="348">
        <v>2.2000000000000002</v>
      </c>
      <c r="J19" s="348">
        <v>1.82</v>
      </c>
      <c r="K19" s="349">
        <v>17.86</v>
      </c>
      <c r="L19" s="347">
        <v>0.42</v>
      </c>
      <c r="M19" s="348">
        <v>20.3</v>
      </c>
      <c r="N19" s="348">
        <v>2.2599999999999998</v>
      </c>
      <c r="O19" s="348">
        <v>1.77</v>
      </c>
      <c r="P19" s="349">
        <v>19.079999999999998</v>
      </c>
    </row>
    <row r="20" spans="1:16">
      <c r="A20" s="7" t="s">
        <v>421</v>
      </c>
      <c r="B20" s="347">
        <v>0.26</v>
      </c>
      <c r="C20" s="348">
        <v>21.25</v>
      </c>
      <c r="D20" s="348">
        <v>2.2599999999999998</v>
      </c>
      <c r="E20" s="348">
        <v>1.59</v>
      </c>
      <c r="F20" s="349">
        <v>22.7</v>
      </c>
      <c r="G20" s="347">
        <v>0.28000000000000003</v>
      </c>
      <c r="H20" s="348">
        <v>18.850000000000001</v>
      </c>
      <c r="I20" s="348">
        <v>2.38</v>
      </c>
      <c r="J20" s="348">
        <v>1.6</v>
      </c>
      <c r="K20" s="349">
        <v>19.13</v>
      </c>
      <c r="L20" s="347">
        <v>0.27</v>
      </c>
      <c r="M20" s="348">
        <v>19.96</v>
      </c>
      <c r="N20" s="348">
        <v>2.33</v>
      </c>
      <c r="O20" s="348">
        <v>1.59</v>
      </c>
      <c r="P20" s="349">
        <v>20.79</v>
      </c>
    </row>
    <row r="21" spans="1:16">
      <c r="A21" s="7" t="s">
        <v>422</v>
      </c>
      <c r="B21" s="347">
        <v>0.47</v>
      </c>
      <c r="C21" s="348">
        <v>23.3</v>
      </c>
      <c r="D21" s="348">
        <v>2.33</v>
      </c>
      <c r="E21" s="348">
        <v>1.52</v>
      </c>
      <c r="F21" s="349">
        <v>25.98</v>
      </c>
      <c r="G21" s="347">
        <v>0.52</v>
      </c>
      <c r="H21" s="348">
        <v>20.28</v>
      </c>
      <c r="I21" s="348">
        <v>2.33</v>
      </c>
      <c r="J21" s="348">
        <v>1.73</v>
      </c>
      <c r="K21" s="349">
        <v>21.86</v>
      </c>
      <c r="L21" s="347">
        <v>0.5</v>
      </c>
      <c r="M21" s="348">
        <v>21.67</v>
      </c>
      <c r="N21" s="348">
        <v>2.33</v>
      </c>
      <c r="O21" s="348">
        <v>1.63</v>
      </c>
      <c r="P21" s="349">
        <v>23.77</v>
      </c>
    </row>
    <row r="22" spans="1:16">
      <c r="A22" s="7" t="s">
        <v>423</v>
      </c>
      <c r="B22" s="347">
        <v>0.22</v>
      </c>
      <c r="C22" s="348">
        <v>14.82</v>
      </c>
      <c r="D22" s="348">
        <v>1.91</v>
      </c>
      <c r="E22" s="348">
        <v>1.65</v>
      </c>
      <c r="F22" s="349">
        <v>25.54</v>
      </c>
      <c r="G22" s="347">
        <v>0.26</v>
      </c>
      <c r="H22" s="348">
        <v>13.06</v>
      </c>
      <c r="I22" s="348">
        <v>1.95</v>
      </c>
      <c r="J22" s="348">
        <v>1.86</v>
      </c>
      <c r="K22" s="349">
        <v>21.2</v>
      </c>
      <c r="L22" s="347">
        <v>0.24</v>
      </c>
      <c r="M22" s="348">
        <v>13.88</v>
      </c>
      <c r="N22" s="348">
        <v>1.93</v>
      </c>
      <c r="O22" s="348">
        <v>1.76</v>
      </c>
      <c r="P22" s="349">
        <v>23.22</v>
      </c>
    </row>
    <row r="23" spans="1:16">
      <c r="A23" s="7" t="s">
        <v>424</v>
      </c>
      <c r="B23" s="347">
        <v>0.56000000000000005</v>
      </c>
      <c r="C23" s="348">
        <v>21.38</v>
      </c>
      <c r="D23" s="348">
        <v>2.11</v>
      </c>
      <c r="E23" s="348">
        <v>1.94</v>
      </c>
      <c r="F23" s="349">
        <v>24.79</v>
      </c>
      <c r="G23" s="347">
        <v>0.45</v>
      </c>
      <c r="H23" s="348">
        <v>18.510000000000002</v>
      </c>
      <c r="I23" s="348">
        <v>2.1800000000000002</v>
      </c>
      <c r="J23" s="348">
        <v>2.06</v>
      </c>
      <c r="K23" s="349">
        <v>20.149999999999999</v>
      </c>
      <c r="L23" s="347">
        <v>0.49</v>
      </c>
      <c r="M23" s="348">
        <v>19.850000000000001</v>
      </c>
      <c r="N23" s="348">
        <v>2.15</v>
      </c>
      <c r="O23" s="348">
        <v>2</v>
      </c>
      <c r="P23" s="349">
        <v>22.3</v>
      </c>
    </row>
    <row r="24" spans="1:16">
      <c r="A24" s="7" t="s">
        <v>425</v>
      </c>
      <c r="B24" s="347">
        <v>0.34</v>
      </c>
      <c r="C24" s="348">
        <v>19.78</v>
      </c>
      <c r="D24" s="348">
        <v>1.66</v>
      </c>
      <c r="E24" s="348">
        <v>1.55</v>
      </c>
      <c r="F24" s="349">
        <v>27.83</v>
      </c>
      <c r="G24" s="347">
        <v>0.35</v>
      </c>
      <c r="H24" s="348">
        <v>16.399999999999999</v>
      </c>
      <c r="I24" s="348">
        <v>1.67</v>
      </c>
      <c r="J24" s="348">
        <v>2.02</v>
      </c>
      <c r="K24" s="349">
        <v>22.97</v>
      </c>
      <c r="L24" s="347">
        <v>0.35</v>
      </c>
      <c r="M24" s="348">
        <v>17.98</v>
      </c>
      <c r="N24" s="348">
        <v>1.66</v>
      </c>
      <c r="O24" s="348">
        <v>1.8</v>
      </c>
      <c r="P24" s="349">
        <v>25.24</v>
      </c>
    </row>
    <row r="25" spans="1:16">
      <c r="A25" s="7" t="s">
        <v>426</v>
      </c>
      <c r="B25" s="347">
        <v>0.42</v>
      </c>
      <c r="C25" s="348">
        <v>18.86</v>
      </c>
      <c r="D25" s="348">
        <v>2.06</v>
      </c>
      <c r="E25" s="348">
        <v>1.19</v>
      </c>
      <c r="F25" s="349">
        <v>27.99</v>
      </c>
      <c r="G25" s="347">
        <v>0.44</v>
      </c>
      <c r="H25" s="348">
        <v>16.559999999999999</v>
      </c>
      <c r="I25" s="348">
        <v>2.0299999999999998</v>
      </c>
      <c r="J25" s="348">
        <v>1.18</v>
      </c>
      <c r="K25" s="349">
        <v>23.28</v>
      </c>
      <c r="L25" s="347">
        <v>0.43</v>
      </c>
      <c r="M25" s="348">
        <v>17.64</v>
      </c>
      <c r="N25" s="348">
        <v>2.04</v>
      </c>
      <c r="O25" s="348">
        <v>1.18</v>
      </c>
      <c r="P25" s="349">
        <v>25.47</v>
      </c>
    </row>
    <row r="26" spans="1:16">
      <c r="A26" s="7" t="s">
        <v>260</v>
      </c>
      <c r="B26" s="350">
        <v>0.46</v>
      </c>
      <c r="C26" s="351">
        <v>24.17</v>
      </c>
      <c r="D26" s="351">
        <v>2.0499999999999998</v>
      </c>
      <c r="E26" s="351">
        <v>2.12</v>
      </c>
      <c r="F26" s="352">
        <v>21.81</v>
      </c>
      <c r="G26" s="350">
        <v>0.48</v>
      </c>
      <c r="H26" s="351">
        <v>20.89</v>
      </c>
      <c r="I26" s="351">
        <v>1.94</v>
      </c>
      <c r="J26" s="351">
        <v>2.39</v>
      </c>
      <c r="K26" s="352">
        <v>18.55</v>
      </c>
      <c r="L26" s="350">
        <v>0.47</v>
      </c>
      <c r="M26" s="351">
        <v>22.41</v>
      </c>
      <c r="N26" s="351">
        <v>1.99</v>
      </c>
      <c r="O26" s="351">
        <v>2.27</v>
      </c>
      <c r="P26" s="352">
        <v>20.059999999999999</v>
      </c>
    </row>
    <row r="27" spans="1:16">
      <c r="A27" s="284" t="s">
        <v>587</v>
      </c>
    </row>
    <row r="28" spans="1:16">
      <c r="A28" s="284" t="s">
        <v>588</v>
      </c>
    </row>
    <row r="29" spans="1:16">
      <c r="A29" s="284" t="s">
        <v>589</v>
      </c>
    </row>
    <row r="30" spans="1:16">
      <c r="A30" s="284" t="s">
        <v>590</v>
      </c>
    </row>
    <row r="31" spans="1:16" ht="17.25">
      <c r="A31" s="272" t="s">
        <v>1119</v>
      </c>
    </row>
    <row r="32" spans="1:16" ht="17.25">
      <c r="A32" s="273" t="s">
        <v>1120</v>
      </c>
    </row>
    <row r="33" spans="1:16" s="345" customFormat="1" ht="45">
      <c r="A33" s="354" t="s">
        <v>254</v>
      </c>
      <c r="B33" s="355" t="s">
        <v>746</v>
      </c>
      <c r="C33" s="356" t="s">
        <v>776</v>
      </c>
      <c r="D33" s="356" t="s">
        <v>748</v>
      </c>
      <c r="E33" s="356" t="s">
        <v>758</v>
      </c>
      <c r="F33" s="357" t="s">
        <v>749</v>
      </c>
      <c r="G33" s="355" t="s">
        <v>750</v>
      </c>
      <c r="H33" s="356" t="s">
        <v>751</v>
      </c>
      <c r="I33" s="356" t="s">
        <v>752</v>
      </c>
      <c r="J33" s="356" t="s">
        <v>759</v>
      </c>
      <c r="K33" s="357" t="s">
        <v>753</v>
      </c>
      <c r="L33" s="355" t="s">
        <v>754</v>
      </c>
      <c r="M33" s="356" t="s">
        <v>755</v>
      </c>
      <c r="N33" s="356" t="s">
        <v>756</v>
      </c>
      <c r="O33" s="356" t="s">
        <v>760</v>
      </c>
      <c r="P33" s="357" t="s">
        <v>757</v>
      </c>
    </row>
    <row r="34" spans="1:16" s="346" customFormat="1">
      <c r="A34" s="346" t="s">
        <v>406</v>
      </c>
      <c r="B34" s="347">
        <v>2.35</v>
      </c>
      <c r="C34" s="348">
        <v>25.08</v>
      </c>
      <c r="D34" s="348">
        <v>3.75</v>
      </c>
      <c r="E34" s="348">
        <v>2.87</v>
      </c>
      <c r="F34" s="349">
        <v>26</v>
      </c>
      <c r="G34" s="347">
        <v>2.29</v>
      </c>
      <c r="H34" s="348">
        <v>22.28</v>
      </c>
      <c r="I34" s="348">
        <v>3.38</v>
      </c>
      <c r="J34" s="348">
        <v>3.19</v>
      </c>
      <c r="K34" s="349">
        <v>22.99</v>
      </c>
      <c r="L34" s="348">
        <v>2.3199999999999998</v>
      </c>
      <c r="M34" s="348">
        <v>23.55</v>
      </c>
      <c r="N34" s="348">
        <v>3.55</v>
      </c>
      <c r="O34" s="348">
        <v>3.04</v>
      </c>
      <c r="P34" s="348">
        <v>24.35</v>
      </c>
    </row>
    <row r="35" spans="1:16" s="346" customFormat="1">
      <c r="A35" s="346" t="s">
        <v>407</v>
      </c>
      <c r="B35" s="347">
        <v>1.25</v>
      </c>
      <c r="C35" s="348">
        <v>26.65</v>
      </c>
      <c r="D35" s="348">
        <v>2.75</v>
      </c>
      <c r="E35" s="348">
        <v>2.87</v>
      </c>
      <c r="F35" s="349">
        <v>26.72</v>
      </c>
      <c r="G35" s="347">
        <v>1.32</v>
      </c>
      <c r="H35" s="348">
        <v>22.71</v>
      </c>
      <c r="I35" s="348">
        <v>2.74</v>
      </c>
      <c r="J35" s="348">
        <v>3.12</v>
      </c>
      <c r="K35" s="349">
        <v>22.5</v>
      </c>
      <c r="L35" s="348">
        <v>1.29</v>
      </c>
      <c r="M35" s="348">
        <v>24.53</v>
      </c>
      <c r="N35" s="348">
        <v>2.74</v>
      </c>
      <c r="O35" s="348">
        <v>3</v>
      </c>
      <c r="P35" s="348">
        <v>24.45</v>
      </c>
    </row>
    <row r="36" spans="1:16" s="346" customFormat="1">
      <c r="A36" s="346" t="s">
        <v>408</v>
      </c>
      <c r="B36" s="347">
        <v>1.74</v>
      </c>
      <c r="C36" s="348">
        <v>23.27</v>
      </c>
      <c r="D36" s="348">
        <v>3.32</v>
      </c>
      <c r="E36" s="348">
        <v>1.34</v>
      </c>
      <c r="F36" s="349">
        <v>24.63</v>
      </c>
      <c r="G36" s="347">
        <v>1.83</v>
      </c>
      <c r="H36" s="348">
        <v>20.43</v>
      </c>
      <c r="I36" s="348">
        <v>3.21</v>
      </c>
      <c r="J36" s="348">
        <v>1.44</v>
      </c>
      <c r="K36" s="349">
        <v>22.01</v>
      </c>
      <c r="L36" s="348">
        <v>1.79</v>
      </c>
      <c r="M36" s="348">
        <v>21.75</v>
      </c>
      <c r="N36" s="348">
        <v>3.26</v>
      </c>
      <c r="O36" s="348">
        <v>1.39</v>
      </c>
      <c r="P36" s="348">
        <v>23.23</v>
      </c>
    </row>
    <row r="37" spans="1:16" s="346" customFormat="1">
      <c r="A37" s="346" t="s">
        <v>409</v>
      </c>
      <c r="B37" s="347">
        <v>0.9</v>
      </c>
      <c r="C37" s="348">
        <v>22.55</v>
      </c>
      <c r="D37" s="348">
        <v>2.76</v>
      </c>
      <c r="E37" s="348">
        <v>1.43</v>
      </c>
      <c r="F37" s="349">
        <v>25.94</v>
      </c>
      <c r="G37" s="347">
        <v>0.77</v>
      </c>
      <c r="H37" s="348">
        <v>19.510000000000002</v>
      </c>
      <c r="I37" s="348">
        <v>2.62</v>
      </c>
      <c r="J37" s="348">
        <v>1.51</v>
      </c>
      <c r="K37" s="349">
        <v>22.37</v>
      </c>
      <c r="L37" s="348">
        <v>0.83</v>
      </c>
      <c r="M37" s="348">
        <v>20.93</v>
      </c>
      <c r="N37" s="348">
        <v>2.68</v>
      </c>
      <c r="O37" s="348">
        <v>1.47</v>
      </c>
      <c r="P37" s="348">
        <v>24.04</v>
      </c>
    </row>
    <row r="38" spans="1:16" s="346" customFormat="1">
      <c r="A38" s="346" t="s">
        <v>410</v>
      </c>
      <c r="B38" s="347">
        <v>0.86</v>
      </c>
      <c r="C38" s="348">
        <v>20.94</v>
      </c>
      <c r="D38" s="348">
        <v>2.4700000000000002</v>
      </c>
      <c r="E38" s="348">
        <v>1.55</v>
      </c>
      <c r="F38" s="349">
        <v>26.57</v>
      </c>
      <c r="G38" s="347">
        <v>0.92</v>
      </c>
      <c r="H38" s="348">
        <v>18.329999999999998</v>
      </c>
      <c r="I38" s="348">
        <v>2.37</v>
      </c>
      <c r="J38" s="348">
        <v>1.69</v>
      </c>
      <c r="K38" s="349">
        <v>22.98</v>
      </c>
      <c r="L38" s="348">
        <v>0.89</v>
      </c>
      <c r="M38" s="348">
        <v>19.57</v>
      </c>
      <c r="N38" s="348">
        <v>2.42</v>
      </c>
      <c r="O38" s="348">
        <v>1.62</v>
      </c>
      <c r="P38" s="348">
        <v>24.67</v>
      </c>
    </row>
    <row r="39" spans="1:16" s="346" customFormat="1">
      <c r="A39" s="346" t="s">
        <v>411</v>
      </c>
      <c r="B39" s="347">
        <v>0.81</v>
      </c>
      <c r="C39" s="348">
        <v>19.899999999999999</v>
      </c>
      <c r="D39" s="348">
        <v>2.33</v>
      </c>
      <c r="E39" s="348">
        <v>1.61</v>
      </c>
      <c r="F39" s="349">
        <v>28.45</v>
      </c>
      <c r="G39" s="347">
        <v>0.75</v>
      </c>
      <c r="H39" s="348">
        <v>17.440000000000001</v>
      </c>
      <c r="I39" s="348">
        <v>2.2400000000000002</v>
      </c>
      <c r="J39" s="348">
        <v>1.76</v>
      </c>
      <c r="K39" s="349">
        <v>24.87</v>
      </c>
      <c r="L39" s="348">
        <v>0.78</v>
      </c>
      <c r="M39" s="348">
        <v>18.62</v>
      </c>
      <c r="N39" s="348">
        <v>2.2799999999999998</v>
      </c>
      <c r="O39" s="348">
        <v>1.69</v>
      </c>
      <c r="P39" s="348">
        <v>26.58</v>
      </c>
    </row>
    <row r="40" spans="1:16" s="346" customFormat="1">
      <c r="A40" s="346" t="s">
        <v>412</v>
      </c>
      <c r="B40" s="347">
        <v>2.42</v>
      </c>
      <c r="C40" s="348">
        <v>20.420000000000002</v>
      </c>
      <c r="D40" s="348">
        <v>2.5299999999999998</v>
      </c>
      <c r="E40" s="348">
        <v>2.02</v>
      </c>
      <c r="F40" s="349">
        <v>28.35</v>
      </c>
      <c r="G40" s="347">
        <v>2.36</v>
      </c>
      <c r="H40" s="348">
        <v>17.84</v>
      </c>
      <c r="I40" s="348">
        <v>2.54</v>
      </c>
      <c r="J40" s="348">
        <v>2.1800000000000002</v>
      </c>
      <c r="K40" s="349">
        <v>24.25</v>
      </c>
      <c r="L40" s="348">
        <v>2.38</v>
      </c>
      <c r="M40" s="348">
        <v>19.059999999999999</v>
      </c>
      <c r="N40" s="348">
        <v>2.5299999999999998</v>
      </c>
      <c r="O40" s="348">
        <v>2.1</v>
      </c>
      <c r="P40" s="348">
        <v>26.18</v>
      </c>
    </row>
    <row r="41" spans="1:16" s="346" customFormat="1">
      <c r="A41" s="346" t="s">
        <v>413</v>
      </c>
      <c r="B41" s="347">
        <v>2.82</v>
      </c>
      <c r="C41" s="348">
        <v>19.82</v>
      </c>
      <c r="D41" s="348">
        <v>2.36</v>
      </c>
      <c r="E41" s="348">
        <v>1.22</v>
      </c>
      <c r="F41" s="349">
        <v>27.65</v>
      </c>
      <c r="G41" s="347">
        <v>2.96</v>
      </c>
      <c r="H41" s="348">
        <v>17.47</v>
      </c>
      <c r="I41" s="348">
        <v>2.23</v>
      </c>
      <c r="J41" s="348">
        <v>1.68</v>
      </c>
      <c r="K41" s="349">
        <v>22.95</v>
      </c>
      <c r="L41" s="348">
        <v>2.89</v>
      </c>
      <c r="M41" s="348">
        <v>18.579999999999998</v>
      </c>
      <c r="N41" s="348">
        <v>2.29</v>
      </c>
      <c r="O41" s="348">
        <v>1.47</v>
      </c>
      <c r="P41" s="348">
        <v>25.12</v>
      </c>
    </row>
    <row r="42" spans="1:16" s="346" customFormat="1">
      <c r="A42" s="346" t="s">
        <v>414</v>
      </c>
      <c r="B42" s="347">
        <v>1.17</v>
      </c>
      <c r="C42" s="348">
        <v>22.34</v>
      </c>
      <c r="D42" s="348">
        <v>2.3199999999999998</v>
      </c>
      <c r="E42" s="348">
        <v>1.32</v>
      </c>
      <c r="F42" s="349">
        <v>25.77</v>
      </c>
      <c r="G42" s="347">
        <v>1.25</v>
      </c>
      <c r="H42" s="348">
        <v>19.920000000000002</v>
      </c>
      <c r="I42" s="348">
        <v>2.17</v>
      </c>
      <c r="J42" s="348">
        <v>1.42</v>
      </c>
      <c r="K42" s="349">
        <v>22.69</v>
      </c>
      <c r="L42" s="348">
        <v>1.21</v>
      </c>
      <c r="M42" s="348">
        <v>21.07</v>
      </c>
      <c r="N42" s="348">
        <v>2.2400000000000002</v>
      </c>
      <c r="O42" s="348">
        <v>1.37</v>
      </c>
      <c r="P42" s="348">
        <v>24.15</v>
      </c>
    </row>
    <row r="43" spans="1:16" s="346" customFormat="1">
      <c r="A43" s="346" t="s">
        <v>415</v>
      </c>
      <c r="B43" s="347">
        <v>1.53</v>
      </c>
      <c r="C43" s="348">
        <v>23.56</v>
      </c>
      <c r="D43" s="348">
        <v>2.96</v>
      </c>
      <c r="E43" s="348">
        <v>2.59</v>
      </c>
      <c r="F43" s="349">
        <v>28.03</v>
      </c>
      <c r="G43" s="347">
        <v>1.5</v>
      </c>
      <c r="H43" s="348">
        <v>20.399999999999999</v>
      </c>
      <c r="I43" s="348">
        <v>2.68</v>
      </c>
      <c r="J43" s="348">
        <v>2.77</v>
      </c>
      <c r="K43" s="349">
        <v>24.69</v>
      </c>
      <c r="L43" s="348">
        <v>1.51</v>
      </c>
      <c r="M43" s="348">
        <v>21.85</v>
      </c>
      <c r="N43" s="348">
        <v>2.8</v>
      </c>
      <c r="O43" s="348">
        <v>2.68</v>
      </c>
      <c r="P43" s="348">
        <v>26.24</v>
      </c>
    </row>
    <row r="44" spans="1:16" s="346" customFormat="1">
      <c r="A44" s="346" t="s">
        <v>416</v>
      </c>
      <c r="B44" s="347">
        <v>2.2200000000000002</v>
      </c>
      <c r="C44" s="348">
        <v>19.86</v>
      </c>
      <c r="D44" s="348">
        <v>2.4700000000000002</v>
      </c>
      <c r="E44" s="348">
        <v>1.68</v>
      </c>
      <c r="F44" s="349">
        <v>23.53</v>
      </c>
      <c r="G44" s="347">
        <v>2.29</v>
      </c>
      <c r="H44" s="348">
        <v>16.989999999999998</v>
      </c>
      <c r="I44" s="348">
        <v>2.2999999999999998</v>
      </c>
      <c r="J44" s="348">
        <v>2.09</v>
      </c>
      <c r="K44" s="349">
        <v>20.32</v>
      </c>
      <c r="L44" s="348">
        <v>2.2599999999999998</v>
      </c>
      <c r="M44" s="348">
        <v>18.329999999999998</v>
      </c>
      <c r="N44" s="348">
        <v>2.37</v>
      </c>
      <c r="O44" s="348">
        <v>1.89</v>
      </c>
      <c r="P44" s="348">
        <v>21.82</v>
      </c>
    </row>
    <row r="45" spans="1:16" s="346" customFormat="1">
      <c r="A45" s="346" t="s">
        <v>417</v>
      </c>
      <c r="B45" s="347">
        <v>1.48</v>
      </c>
      <c r="C45" s="348">
        <v>19.649999999999999</v>
      </c>
      <c r="D45" s="348">
        <v>2.48</v>
      </c>
      <c r="E45" s="348">
        <v>3.39</v>
      </c>
      <c r="F45" s="349">
        <v>25.91</v>
      </c>
      <c r="G45" s="347">
        <v>1.51</v>
      </c>
      <c r="H45" s="348">
        <v>17.12</v>
      </c>
      <c r="I45" s="348">
        <v>2.4300000000000002</v>
      </c>
      <c r="J45" s="348">
        <v>3.86</v>
      </c>
      <c r="K45" s="349">
        <v>22.31</v>
      </c>
      <c r="L45" s="348">
        <v>1.5</v>
      </c>
      <c r="M45" s="348">
        <v>18.309999999999999</v>
      </c>
      <c r="N45" s="348">
        <v>2.4500000000000002</v>
      </c>
      <c r="O45" s="348">
        <v>3.64</v>
      </c>
      <c r="P45" s="348">
        <v>24</v>
      </c>
    </row>
    <row r="46" spans="1:16" s="346" customFormat="1">
      <c r="A46" s="346" t="s">
        <v>418</v>
      </c>
      <c r="B46" s="347">
        <v>1.56</v>
      </c>
      <c r="C46" s="348">
        <v>17.12</v>
      </c>
      <c r="D46" s="348">
        <v>2.1800000000000002</v>
      </c>
      <c r="E46" s="348">
        <v>1.42</v>
      </c>
      <c r="F46" s="349">
        <v>25.33</v>
      </c>
      <c r="G46" s="347">
        <v>1.54</v>
      </c>
      <c r="H46" s="348">
        <v>15.79</v>
      </c>
      <c r="I46" s="348">
        <v>2.29</v>
      </c>
      <c r="J46" s="348">
        <v>1.56</v>
      </c>
      <c r="K46" s="349">
        <v>22.21</v>
      </c>
      <c r="L46" s="348">
        <v>1.55</v>
      </c>
      <c r="M46" s="348">
        <v>16.41</v>
      </c>
      <c r="N46" s="348">
        <v>2.23</v>
      </c>
      <c r="O46" s="348">
        <v>1.49</v>
      </c>
      <c r="P46" s="348">
        <v>23.67</v>
      </c>
    </row>
    <row r="47" spans="1:16" s="346" customFormat="1">
      <c r="A47" s="346" t="s">
        <v>419</v>
      </c>
      <c r="B47" s="347">
        <v>1.73</v>
      </c>
      <c r="C47" s="348">
        <v>21.71</v>
      </c>
      <c r="D47" s="348">
        <v>2.34</v>
      </c>
      <c r="E47" s="348">
        <v>1.19</v>
      </c>
      <c r="F47" s="349">
        <v>23.1</v>
      </c>
      <c r="G47" s="347">
        <v>1.38</v>
      </c>
      <c r="H47" s="348">
        <v>18.71</v>
      </c>
      <c r="I47" s="348">
        <v>2.2400000000000002</v>
      </c>
      <c r="J47" s="348">
        <v>1.34</v>
      </c>
      <c r="K47" s="349">
        <v>20.059999999999999</v>
      </c>
      <c r="L47" s="348">
        <v>1.54</v>
      </c>
      <c r="M47" s="348">
        <v>20.09</v>
      </c>
      <c r="N47" s="348">
        <v>2.2799999999999998</v>
      </c>
      <c r="O47" s="348">
        <v>1.26</v>
      </c>
      <c r="P47" s="348">
        <v>21.47</v>
      </c>
    </row>
    <row r="48" spans="1:16" s="346" customFormat="1">
      <c r="A48" s="346" t="s">
        <v>420</v>
      </c>
      <c r="B48" s="347">
        <v>1.07</v>
      </c>
      <c r="C48" s="348">
        <v>23.18</v>
      </c>
      <c r="D48" s="348">
        <v>3.07</v>
      </c>
      <c r="E48" s="348">
        <v>1.54</v>
      </c>
      <c r="F48" s="349">
        <v>26.6</v>
      </c>
      <c r="G48" s="347">
        <v>1.02</v>
      </c>
      <c r="H48" s="348">
        <v>20.67</v>
      </c>
      <c r="I48" s="348">
        <v>2.9</v>
      </c>
      <c r="J48" s="348">
        <v>1.67</v>
      </c>
      <c r="K48" s="349">
        <v>22.9</v>
      </c>
      <c r="L48" s="348">
        <v>1.05</v>
      </c>
      <c r="M48" s="348">
        <v>21.86</v>
      </c>
      <c r="N48" s="348">
        <v>2.98</v>
      </c>
      <c r="O48" s="348">
        <v>1.61</v>
      </c>
      <c r="P48" s="348">
        <v>24.63</v>
      </c>
    </row>
    <row r="49" spans="1:16" s="346" customFormat="1">
      <c r="A49" s="346" t="s">
        <v>421</v>
      </c>
      <c r="B49" s="347">
        <v>1.8</v>
      </c>
      <c r="C49" s="348">
        <v>18.260000000000002</v>
      </c>
      <c r="D49" s="348">
        <v>2.89</v>
      </c>
      <c r="E49" s="348">
        <v>1.54</v>
      </c>
      <c r="F49" s="349">
        <v>25.89</v>
      </c>
      <c r="G49" s="347">
        <v>1.86</v>
      </c>
      <c r="H49" s="348">
        <v>16.03</v>
      </c>
      <c r="I49" s="348">
        <v>2.8</v>
      </c>
      <c r="J49" s="348">
        <v>1.56</v>
      </c>
      <c r="K49" s="349">
        <v>22.14</v>
      </c>
      <c r="L49" s="348">
        <v>1.83</v>
      </c>
      <c r="M49" s="348">
        <v>17.079999999999998</v>
      </c>
      <c r="N49" s="348">
        <v>2.84</v>
      </c>
      <c r="O49" s="348">
        <v>1.55</v>
      </c>
      <c r="P49" s="348">
        <v>23.91</v>
      </c>
    </row>
    <row r="50" spans="1:16" s="346" customFormat="1">
      <c r="A50" s="346" t="s">
        <v>422</v>
      </c>
      <c r="B50" s="347">
        <v>1.53</v>
      </c>
      <c r="C50" s="348">
        <v>23.27</v>
      </c>
      <c r="D50" s="348">
        <v>3.29</v>
      </c>
      <c r="E50" s="348">
        <v>0.9</v>
      </c>
      <c r="F50" s="349">
        <v>27.53</v>
      </c>
      <c r="G50" s="347">
        <v>1.63</v>
      </c>
      <c r="H50" s="348">
        <v>21.39</v>
      </c>
      <c r="I50" s="348">
        <v>3.53</v>
      </c>
      <c r="J50" s="348">
        <v>1.08</v>
      </c>
      <c r="K50" s="349">
        <v>23.9</v>
      </c>
      <c r="L50" s="348">
        <v>1.59</v>
      </c>
      <c r="M50" s="348">
        <v>22.27</v>
      </c>
      <c r="N50" s="348">
        <v>3.41</v>
      </c>
      <c r="O50" s="348">
        <v>1</v>
      </c>
      <c r="P50" s="348">
        <v>25.61</v>
      </c>
    </row>
    <row r="51" spans="1:16" s="346" customFormat="1">
      <c r="A51" s="346" t="s">
        <v>423</v>
      </c>
      <c r="B51" s="347">
        <v>1.1599999999999999</v>
      </c>
      <c r="C51" s="348">
        <v>15.83</v>
      </c>
      <c r="D51" s="348">
        <v>2.91</v>
      </c>
      <c r="E51" s="348">
        <v>1.28</v>
      </c>
      <c r="F51" s="349">
        <v>29.9</v>
      </c>
      <c r="G51" s="347">
        <v>1.1299999999999999</v>
      </c>
      <c r="H51" s="348">
        <v>13.98</v>
      </c>
      <c r="I51" s="348">
        <v>2.8</v>
      </c>
      <c r="J51" s="348">
        <v>1.64</v>
      </c>
      <c r="K51" s="349">
        <v>25.51</v>
      </c>
      <c r="L51" s="348">
        <v>1.1399999999999999</v>
      </c>
      <c r="M51" s="348">
        <v>14.84</v>
      </c>
      <c r="N51" s="348">
        <v>2.85</v>
      </c>
      <c r="O51" s="348">
        <v>1.47</v>
      </c>
      <c r="P51" s="348">
        <v>27.56</v>
      </c>
    </row>
    <row r="52" spans="1:16" s="346" customFormat="1">
      <c r="A52" s="346" t="s">
        <v>424</v>
      </c>
      <c r="B52" s="347">
        <v>2.0299999999999998</v>
      </c>
      <c r="C52" s="348">
        <v>18.16</v>
      </c>
      <c r="D52" s="348">
        <v>3.21</v>
      </c>
      <c r="E52" s="348">
        <v>2.4300000000000002</v>
      </c>
      <c r="F52" s="349">
        <v>30.88</v>
      </c>
      <c r="G52" s="347">
        <v>1.92</v>
      </c>
      <c r="H52" s="348">
        <v>17.100000000000001</v>
      </c>
      <c r="I52" s="348">
        <v>3.08</v>
      </c>
      <c r="J52" s="348">
        <v>2.73</v>
      </c>
      <c r="K52" s="349">
        <v>25.86</v>
      </c>
      <c r="L52" s="348">
        <v>1.97</v>
      </c>
      <c r="M52" s="348">
        <v>17.600000000000001</v>
      </c>
      <c r="N52" s="348">
        <v>3.13</v>
      </c>
      <c r="O52" s="348">
        <v>2.59</v>
      </c>
      <c r="P52" s="348">
        <v>28.21</v>
      </c>
    </row>
    <row r="53" spans="1:16" s="346" customFormat="1">
      <c r="A53" s="346" t="s">
        <v>425</v>
      </c>
      <c r="B53" s="347">
        <v>1.07</v>
      </c>
      <c r="C53" s="348">
        <v>19.829999999999998</v>
      </c>
      <c r="D53" s="348">
        <v>2.34</v>
      </c>
      <c r="E53" s="348">
        <v>2.41</v>
      </c>
      <c r="F53" s="349">
        <v>31.11</v>
      </c>
      <c r="G53" s="347">
        <v>1.05</v>
      </c>
      <c r="H53" s="348">
        <v>16.91</v>
      </c>
      <c r="I53" s="348">
        <v>2.4</v>
      </c>
      <c r="J53" s="348">
        <v>2.58</v>
      </c>
      <c r="K53" s="349">
        <v>25.46</v>
      </c>
      <c r="L53" s="348">
        <v>1.06</v>
      </c>
      <c r="M53" s="348">
        <v>18.309999999999999</v>
      </c>
      <c r="N53" s="348">
        <v>2.37</v>
      </c>
      <c r="O53" s="348">
        <v>2.4900000000000002</v>
      </c>
      <c r="P53" s="348">
        <v>28.16</v>
      </c>
    </row>
    <row r="54" spans="1:16" s="346" customFormat="1">
      <c r="A54" s="346" t="s">
        <v>426</v>
      </c>
      <c r="B54" s="347">
        <v>2.02</v>
      </c>
      <c r="C54" s="348">
        <v>16.27</v>
      </c>
      <c r="D54" s="348">
        <v>2.77</v>
      </c>
      <c r="E54" s="348">
        <v>1.07</v>
      </c>
      <c r="F54" s="349">
        <v>30.32</v>
      </c>
      <c r="G54" s="347">
        <v>2.06</v>
      </c>
      <c r="H54" s="348">
        <v>15.3</v>
      </c>
      <c r="I54" s="348">
        <v>2.94</v>
      </c>
      <c r="J54" s="348">
        <v>1.1399999999999999</v>
      </c>
      <c r="K54" s="349">
        <v>25.4</v>
      </c>
      <c r="L54" s="348">
        <v>2.0499999999999998</v>
      </c>
      <c r="M54" s="348">
        <v>15.75</v>
      </c>
      <c r="N54" s="348">
        <v>2.86</v>
      </c>
      <c r="O54" s="348">
        <v>1.1000000000000001</v>
      </c>
      <c r="P54" s="348">
        <v>27.69</v>
      </c>
    </row>
    <row r="55" spans="1:16" s="346" customFormat="1">
      <c r="A55" s="346" t="s">
        <v>260</v>
      </c>
      <c r="B55" s="350">
        <v>1.66</v>
      </c>
      <c r="C55" s="351">
        <v>21.85</v>
      </c>
      <c r="D55" s="351">
        <v>2.9</v>
      </c>
      <c r="E55" s="351">
        <v>2.31</v>
      </c>
      <c r="F55" s="352">
        <v>26.64</v>
      </c>
      <c r="G55" s="350">
        <v>1.65</v>
      </c>
      <c r="H55" s="351">
        <v>19.23</v>
      </c>
      <c r="I55" s="351">
        <v>2.76</v>
      </c>
      <c r="J55" s="351">
        <v>2.57</v>
      </c>
      <c r="K55" s="352">
        <v>23.1</v>
      </c>
      <c r="L55" s="348">
        <v>1.65</v>
      </c>
      <c r="M55" s="348">
        <v>20.45</v>
      </c>
      <c r="N55" s="348">
        <v>2.83</v>
      </c>
      <c r="O55" s="348">
        <v>2.44</v>
      </c>
      <c r="P55" s="348">
        <v>24.74</v>
      </c>
    </row>
    <row r="56" spans="1:16">
      <c r="A56" s="284" t="s">
        <v>587</v>
      </c>
    </row>
    <row r="57" spans="1:16">
      <c r="A57" s="284" t="s">
        <v>588</v>
      </c>
    </row>
    <row r="58" spans="1:16">
      <c r="A58" s="284" t="s">
        <v>589</v>
      </c>
    </row>
    <row r="59" spans="1:16">
      <c r="A59" s="284" t="s">
        <v>590</v>
      </c>
    </row>
  </sheetData>
  <pageMargins left="0.7" right="0.7" top="0.75" bottom="0.75" header="0.3" footer="0.3"/>
  <drawing r:id="rId1"/>
  <tableParts count="2">
    <tablePart r:id="rId2"/>
    <tablePart r:id="rId3"/>
  </tablePart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P18"/>
  <sheetViews>
    <sheetView zoomScaleNormal="100" workbookViewId="0"/>
  </sheetViews>
  <sheetFormatPr defaultColWidth="9.33203125" defaultRowHeight="13.5"/>
  <cols>
    <col min="1" max="1" width="22.83203125" style="7" customWidth="1"/>
    <col min="2" max="2" width="18" style="7" bestFit="1" customWidth="1"/>
    <col min="3" max="3" width="16.5" style="7" bestFit="1" customWidth="1"/>
    <col min="4" max="4" width="17.83203125" style="7" bestFit="1" customWidth="1"/>
    <col min="5" max="5" width="37.1640625" style="7" bestFit="1" customWidth="1"/>
    <col min="6" max="6" width="20.1640625" style="7" customWidth="1"/>
    <col min="7" max="7" width="18" style="7" bestFit="1" customWidth="1"/>
    <col min="8" max="8" width="16.5" style="7" bestFit="1" customWidth="1"/>
    <col min="9" max="9" width="17.83203125" style="7" bestFit="1" customWidth="1"/>
    <col min="10" max="10" width="37.1640625" style="7" bestFit="1" customWidth="1"/>
    <col min="11" max="11" width="18.5" style="7" customWidth="1"/>
    <col min="12" max="12" width="18" style="7" bestFit="1" customWidth="1"/>
    <col min="13" max="13" width="16.5" style="7" bestFit="1" customWidth="1"/>
    <col min="14" max="14" width="17.83203125" style="7" bestFit="1" customWidth="1"/>
    <col min="15" max="15" width="37.1640625" style="7" bestFit="1" customWidth="1"/>
    <col min="16" max="16" width="19.33203125" style="7" customWidth="1"/>
    <col min="17" max="16384" width="9.33203125" style="7"/>
  </cols>
  <sheetData>
    <row r="1" spans="1:16">
      <c r="A1" s="36" t="s">
        <v>592</v>
      </c>
    </row>
    <row r="2" spans="1:16" ht="17.25">
      <c r="A2" s="272" t="s">
        <v>1121</v>
      </c>
    </row>
    <row r="3" spans="1:16" ht="17.25">
      <c r="A3" s="273" t="s">
        <v>1122</v>
      </c>
    </row>
    <row r="4" spans="1:16" s="353" customFormat="1" ht="45">
      <c r="A4" s="354" t="s">
        <v>280</v>
      </c>
      <c r="B4" s="355" t="s">
        <v>746</v>
      </c>
      <c r="C4" s="356" t="s">
        <v>747</v>
      </c>
      <c r="D4" s="356" t="s">
        <v>748</v>
      </c>
      <c r="E4" s="356" t="s">
        <v>758</v>
      </c>
      <c r="F4" s="357" t="s">
        <v>749</v>
      </c>
      <c r="G4" s="355" t="s">
        <v>750</v>
      </c>
      <c r="H4" s="356" t="s">
        <v>751</v>
      </c>
      <c r="I4" s="356" t="s">
        <v>752</v>
      </c>
      <c r="J4" s="356" t="s">
        <v>759</v>
      </c>
      <c r="K4" s="357" t="s">
        <v>753</v>
      </c>
      <c r="L4" s="355" t="s">
        <v>754</v>
      </c>
      <c r="M4" s="356" t="s">
        <v>755</v>
      </c>
      <c r="N4" s="356" t="s">
        <v>756</v>
      </c>
      <c r="O4" s="356" t="s">
        <v>760</v>
      </c>
      <c r="P4" s="357" t="s">
        <v>757</v>
      </c>
    </row>
    <row r="5" spans="1:16" s="346" customFormat="1">
      <c r="A5" s="346" t="s">
        <v>258</v>
      </c>
      <c r="B5" s="347">
        <v>0.45</v>
      </c>
      <c r="C5" s="348">
        <v>22.56</v>
      </c>
      <c r="D5" s="348">
        <v>2.02</v>
      </c>
      <c r="E5" s="348">
        <v>2.2799999999999998</v>
      </c>
      <c r="F5" s="349">
        <v>22.04</v>
      </c>
      <c r="G5" s="347">
        <v>0.48</v>
      </c>
      <c r="H5" s="348">
        <v>19.239999999999998</v>
      </c>
      <c r="I5" s="348">
        <v>1.92</v>
      </c>
      <c r="J5" s="348">
        <v>2.5499999999999998</v>
      </c>
      <c r="K5" s="349">
        <v>18.54</v>
      </c>
      <c r="L5" s="348">
        <v>0.47</v>
      </c>
      <c r="M5" s="348">
        <v>20.79</v>
      </c>
      <c r="N5" s="348">
        <v>1.96</v>
      </c>
      <c r="O5" s="348">
        <v>2.42</v>
      </c>
      <c r="P5" s="348">
        <v>20.190000000000001</v>
      </c>
    </row>
    <row r="6" spans="1:16" s="346" customFormat="1">
      <c r="A6" s="346" t="s">
        <v>558</v>
      </c>
      <c r="B6" s="350">
        <v>0.47</v>
      </c>
      <c r="C6" s="351">
        <v>25.01</v>
      </c>
      <c r="D6" s="351">
        <v>2.12</v>
      </c>
      <c r="E6" s="351">
        <v>2.02</v>
      </c>
      <c r="F6" s="352">
        <v>21.79</v>
      </c>
      <c r="G6" s="350">
        <v>0.48</v>
      </c>
      <c r="H6" s="351">
        <v>21.74</v>
      </c>
      <c r="I6" s="351">
        <v>2</v>
      </c>
      <c r="J6" s="351">
        <v>2.2799999999999998</v>
      </c>
      <c r="K6" s="352">
        <v>18.63</v>
      </c>
      <c r="L6" s="348">
        <v>0.47</v>
      </c>
      <c r="M6" s="348">
        <v>23.26</v>
      </c>
      <c r="N6" s="348">
        <v>2.06</v>
      </c>
      <c r="O6" s="348">
        <v>2.16</v>
      </c>
      <c r="P6" s="348">
        <v>20.09</v>
      </c>
    </row>
    <row r="7" spans="1:16">
      <c r="A7" s="284" t="s">
        <v>587</v>
      </c>
    </row>
    <row r="8" spans="1:16">
      <c r="A8" s="284" t="s">
        <v>588</v>
      </c>
    </row>
    <row r="9" spans="1:16">
      <c r="A9" s="284" t="s">
        <v>589</v>
      </c>
    </row>
    <row r="10" spans="1:16" ht="17.25">
      <c r="A10" s="272" t="s">
        <v>1123</v>
      </c>
    </row>
    <row r="11" spans="1:16" ht="17.25">
      <c r="A11" s="273" t="s">
        <v>1124</v>
      </c>
    </row>
    <row r="12" spans="1:16" s="345" customFormat="1" ht="45">
      <c r="A12" s="354" t="s">
        <v>280</v>
      </c>
      <c r="B12" s="355" t="s">
        <v>746</v>
      </c>
      <c r="C12" s="356" t="s">
        <v>747</v>
      </c>
      <c r="D12" s="356" t="s">
        <v>748</v>
      </c>
      <c r="E12" s="356" t="s">
        <v>758</v>
      </c>
      <c r="F12" s="357" t="s">
        <v>749</v>
      </c>
      <c r="G12" s="355" t="s">
        <v>750</v>
      </c>
      <c r="H12" s="356" t="s">
        <v>751</v>
      </c>
      <c r="I12" s="356" t="s">
        <v>752</v>
      </c>
      <c r="J12" s="356" t="s">
        <v>759</v>
      </c>
      <c r="K12" s="357" t="s">
        <v>753</v>
      </c>
      <c r="L12" s="355" t="s">
        <v>754</v>
      </c>
      <c r="M12" s="356" t="s">
        <v>755</v>
      </c>
      <c r="N12" s="356" t="s">
        <v>756</v>
      </c>
      <c r="O12" s="356" t="s">
        <v>760</v>
      </c>
      <c r="P12" s="357" t="s">
        <v>757</v>
      </c>
    </row>
    <row r="13" spans="1:16" s="346" customFormat="1">
      <c r="A13" s="346" t="s">
        <v>258</v>
      </c>
      <c r="B13" s="358">
        <v>0.43</v>
      </c>
      <c r="C13" s="359">
        <v>22.37</v>
      </c>
      <c r="D13" s="359">
        <v>2.4</v>
      </c>
      <c r="E13" s="359">
        <v>2.08</v>
      </c>
      <c r="F13" s="360">
        <v>25.7</v>
      </c>
      <c r="G13" s="347">
        <v>0.48</v>
      </c>
      <c r="H13" s="348">
        <v>19.47</v>
      </c>
      <c r="I13" s="348">
        <v>2.2999999999999998</v>
      </c>
      <c r="J13" s="348">
        <v>2.2999999999999998</v>
      </c>
      <c r="K13" s="349">
        <v>22.07</v>
      </c>
      <c r="L13" s="347">
        <v>0.46</v>
      </c>
      <c r="M13" s="348">
        <v>20.83</v>
      </c>
      <c r="N13" s="348">
        <v>2.35</v>
      </c>
      <c r="O13" s="348">
        <v>2.19</v>
      </c>
      <c r="P13" s="349">
        <v>23.79</v>
      </c>
    </row>
    <row r="14" spans="1:16" s="346" customFormat="1">
      <c r="A14" s="346" t="s">
        <v>558</v>
      </c>
      <c r="B14" s="350">
        <v>2.4700000000000002</v>
      </c>
      <c r="C14" s="351">
        <v>21.66</v>
      </c>
      <c r="D14" s="351">
        <v>3.31</v>
      </c>
      <c r="E14" s="351">
        <v>2.4</v>
      </c>
      <c r="F14" s="352">
        <v>27.18</v>
      </c>
      <c r="G14" s="350">
        <v>2.37</v>
      </c>
      <c r="H14" s="351">
        <v>19.23</v>
      </c>
      <c r="I14" s="351">
        <v>3.13</v>
      </c>
      <c r="J14" s="351">
        <v>2.67</v>
      </c>
      <c r="K14" s="352">
        <v>23.66</v>
      </c>
      <c r="L14" s="350">
        <v>2.42</v>
      </c>
      <c r="M14" s="351">
        <v>20.350000000000001</v>
      </c>
      <c r="N14" s="351">
        <v>3.22</v>
      </c>
      <c r="O14" s="351">
        <v>2.54</v>
      </c>
      <c r="P14" s="352">
        <v>25.28</v>
      </c>
    </row>
    <row r="15" spans="1:16">
      <c r="A15" s="284" t="s">
        <v>587</v>
      </c>
    </row>
    <row r="16" spans="1:16">
      <c r="A16" s="284" t="s">
        <v>588</v>
      </c>
    </row>
    <row r="17" spans="1:1">
      <c r="A17" s="284" t="s">
        <v>589</v>
      </c>
    </row>
    <row r="18" spans="1:1">
      <c r="A18" s="284" t="s">
        <v>590</v>
      </c>
    </row>
  </sheetData>
  <pageMargins left="0.7" right="0.7" top="0.75" bottom="0.75" header="0.3" footer="0.3"/>
  <drawing r:id="rId1"/>
  <tableParts count="2">
    <tablePart r:id="rId2"/>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10"/>
  <dimension ref="A1:M290"/>
  <sheetViews>
    <sheetView zoomScaleNormal="100" workbookViewId="0"/>
  </sheetViews>
  <sheetFormatPr defaultColWidth="9.33203125" defaultRowHeight="19.5"/>
  <cols>
    <col min="1" max="1" width="130.5" style="221" customWidth="1"/>
    <col min="2" max="2" width="20.83203125" style="29" customWidth="1"/>
    <col min="3" max="4" width="20.6640625" style="29" customWidth="1"/>
    <col min="5" max="5" width="24.6640625" style="29" customWidth="1"/>
    <col min="6" max="13" width="20.6640625" style="29" customWidth="1"/>
    <col min="14" max="28" width="8.1640625" style="29" customWidth="1"/>
    <col min="29" max="16384" width="9.33203125" style="29"/>
  </cols>
  <sheetData>
    <row r="1" spans="1:13">
      <c r="A1" s="213" t="s">
        <v>820</v>
      </c>
    </row>
    <row r="2" spans="1:13" s="30" customFormat="1" ht="17.25">
      <c r="A2" s="214" t="s">
        <v>95</v>
      </c>
      <c r="B2" s="17"/>
      <c r="C2" s="17"/>
    </row>
    <row r="3" spans="1:13" ht="123.6" customHeight="1">
      <c r="A3" s="212" t="s">
        <v>1181</v>
      </c>
      <c r="B3" s="19"/>
      <c r="C3" s="19"/>
    </row>
    <row r="4" spans="1:13" s="30" customFormat="1" ht="27">
      <c r="A4" s="215" t="s">
        <v>96</v>
      </c>
    </row>
    <row r="5" spans="1:13" s="30" customFormat="1" ht="54">
      <c r="A5" s="216" t="s">
        <v>97</v>
      </c>
      <c r="B5" s="33"/>
    </row>
    <row r="6" spans="1:13" s="30" customFormat="1" ht="81">
      <c r="A6" s="222" t="s">
        <v>818</v>
      </c>
      <c r="B6" s="33"/>
    </row>
    <row r="7" spans="1:13" s="30" customFormat="1" ht="54">
      <c r="A7" s="216" t="s">
        <v>98</v>
      </c>
      <c r="B7" s="33"/>
    </row>
    <row r="8" spans="1:13" s="30" customFormat="1" ht="40.5">
      <c r="A8" s="216" t="s">
        <v>99</v>
      </c>
      <c r="B8" s="33"/>
    </row>
    <row r="9" spans="1:13" s="30" customFormat="1" ht="27">
      <c r="A9" s="222" t="s">
        <v>819</v>
      </c>
      <c r="B9" s="43"/>
      <c r="C9" s="31"/>
      <c r="D9" s="31"/>
      <c r="E9" s="31"/>
      <c r="F9" s="31"/>
      <c r="G9" s="31"/>
      <c r="H9" s="31"/>
      <c r="I9" s="31"/>
      <c r="J9" s="31"/>
      <c r="K9" s="31"/>
      <c r="L9" s="31"/>
      <c r="M9" s="31"/>
    </row>
    <row r="10" spans="1:13" s="30" customFormat="1" ht="17.25">
      <c r="A10" s="214" t="s">
        <v>16</v>
      </c>
      <c r="B10" s="34"/>
      <c r="C10" s="32"/>
      <c r="D10" s="32"/>
      <c r="E10" s="32"/>
      <c r="F10" s="32"/>
      <c r="G10" s="32"/>
      <c r="H10" s="32"/>
      <c r="I10" s="32"/>
      <c r="J10" s="32"/>
      <c r="K10" s="32"/>
      <c r="L10" s="32"/>
      <c r="M10" s="32"/>
    </row>
    <row r="11" spans="1:13" s="30" customFormat="1" ht="135">
      <c r="A11" s="216" t="s">
        <v>100</v>
      </c>
      <c r="B11" s="33"/>
    </row>
    <row r="12" spans="1:13" s="30" customFormat="1" ht="12">
      <c r="A12" s="217"/>
    </row>
    <row r="13" spans="1:13" s="30" customFormat="1" ht="17.25">
      <c r="A13" s="214"/>
    </row>
    <row r="14" spans="1:13" s="30" customFormat="1" ht="13.5">
      <c r="A14" s="218"/>
    </row>
    <row r="15" spans="1:13" s="30" customFormat="1" ht="12">
      <c r="A15" s="219"/>
    </row>
    <row r="16" spans="1:13" s="30" customFormat="1" ht="12">
      <c r="A16" s="219"/>
    </row>
    <row r="17" spans="1:1" s="30" customFormat="1" ht="12">
      <c r="A17" s="220"/>
    </row>
    <row r="18" spans="1:1" s="30" customFormat="1" ht="12">
      <c r="A18" s="219"/>
    </row>
    <row r="19" spans="1:1" s="30" customFormat="1" ht="12">
      <c r="A19" s="220"/>
    </row>
    <row r="20" spans="1:1" s="30" customFormat="1" ht="12">
      <c r="A20" s="220"/>
    </row>
    <row r="21" spans="1:1" s="30" customFormat="1" ht="12">
      <c r="A21" s="220"/>
    </row>
    <row r="22" spans="1:1" s="30" customFormat="1" ht="12">
      <c r="A22" s="220"/>
    </row>
    <row r="23" spans="1:1" s="30" customFormat="1" ht="12">
      <c r="A23" s="220"/>
    </row>
    <row r="24" spans="1:1" s="30" customFormat="1" ht="12">
      <c r="A24" s="220"/>
    </row>
    <row r="25" spans="1:1" s="30" customFormat="1" ht="12">
      <c r="A25" s="220"/>
    </row>
    <row r="26" spans="1:1" s="30" customFormat="1" ht="12">
      <c r="A26" s="220"/>
    </row>
    <row r="27" spans="1:1" s="30" customFormat="1" ht="12">
      <c r="A27" s="220"/>
    </row>
    <row r="28" spans="1:1" s="30" customFormat="1" ht="12">
      <c r="A28" s="220"/>
    </row>
    <row r="29" spans="1:1" s="30" customFormat="1" ht="12">
      <c r="A29" s="220"/>
    </row>
    <row r="30" spans="1:1" s="30" customFormat="1" ht="12">
      <c r="A30" s="220"/>
    </row>
    <row r="31" spans="1:1" s="30" customFormat="1" ht="12">
      <c r="A31" s="220"/>
    </row>
    <row r="32" spans="1:1" s="30" customFormat="1" ht="12">
      <c r="A32" s="220"/>
    </row>
    <row r="33" spans="1:9" s="30" customFormat="1" ht="12">
      <c r="A33" s="220"/>
    </row>
    <row r="34" spans="1:9" s="30" customFormat="1" ht="12">
      <c r="A34" s="220"/>
    </row>
    <row r="35" spans="1:9" s="30" customFormat="1" ht="12">
      <c r="A35" s="220"/>
    </row>
    <row r="36" spans="1:9" s="30" customFormat="1" ht="12">
      <c r="A36" s="220"/>
    </row>
    <row r="37" spans="1:9" s="30" customFormat="1" ht="12">
      <c r="A37" s="220"/>
    </row>
    <row r="38" spans="1:9" s="30" customFormat="1" ht="12">
      <c r="A38" s="220"/>
    </row>
    <row r="39" spans="1:9" s="30" customFormat="1" ht="12">
      <c r="A39" s="220"/>
    </row>
    <row r="40" spans="1:9" s="30" customFormat="1" ht="12">
      <c r="A40" s="220"/>
    </row>
    <row r="41" spans="1:9" s="30" customFormat="1" ht="12">
      <c r="A41" s="220"/>
    </row>
    <row r="42" spans="1:9" s="30" customFormat="1" ht="12">
      <c r="A42" s="220"/>
    </row>
    <row r="43" spans="1:9" s="30" customFormat="1" ht="12">
      <c r="A43" s="220"/>
    </row>
    <row r="44" spans="1:9" s="30" customFormat="1" ht="12">
      <c r="A44" s="220"/>
    </row>
    <row r="45" spans="1:9" s="30" customFormat="1" ht="12">
      <c r="A45" s="220"/>
    </row>
    <row r="46" spans="1:9" s="30" customFormat="1" ht="12">
      <c r="A46" s="220"/>
    </row>
    <row r="47" spans="1:9" s="30" customFormat="1" ht="12">
      <c r="A47" s="220"/>
    </row>
    <row r="48" spans="1:9" s="30" customFormat="1" ht="12">
      <c r="A48" s="220"/>
      <c r="I48" s="30" t="s">
        <v>17</v>
      </c>
    </row>
    <row r="49" spans="1:9" s="30" customFormat="1" ht="12">
      <c r="A49" s="220"/>
      <c r="I49" s="30" t="s">
        <v>18</v>
      </c>
    </row>
    <row r="50" spans="1:9" s="30" customFormat="1" ht="12">
      <c r="A50" s="220"/>
    </row>
    <row r="51" spans="1:9" s="30" customFormat="1" ht="12">
      <c r="A51" s="220"/>
    </row>
    <row r="52" spans="1:9" s="30" customFormat="1" ht="12">
      <c r="A52" s="220"/>
    </row>
    <row r="53" spans="1:9" s="30" customFormat="1" ht="12">
      <c r="A53" s="220"/>
    </row>
    <row r="54" spans="1:9" s="30" customFormat="1" ht="12">
      <c r="A54" s="220"/>
    </row>
    <row r="55" spans="1:9" s="30" customFormat="1" ht="12">
      <c r="A55" s="220"/>
    </row>
    <row r="56" spans="1:9" s="30" customFormat="1" ht="12">
      <c r="A56" s="220"/>
    </row>
    <row r="57" spans="1:9" s="30" customFormat="1" ht="12">
      <c r="A57" s="220"/>
    </row>
    <row r="58" spans="1:9" s="30" customFormat="1" ht="12">
      <c r="A58" s="220"/>
    </row>
    <row r="59" spans="1:9" s="30" customFormat="1" ht="12">
      <c r="A59" s="220"/>
    </row>
    <row r="60" spans="1:9" s="30" customFormat="1" ht="12">
      <c r="A60" s="220"/>
    </row>
    <row r="61" spans="1:9" s="30" customFormat="1" ht="12">
      <c r="A61" s="220"/>
    </row>
    <row r="62" spans="1:9" s="30" customFormat="1" ht="12">
      <c r="A62" s="220"/>
    </row>
    <row r="63" spans="1:9" s="30" customFormat="1" ht="12">
      <c r="A63" s="220"/>
    </row>
    <row r="64" spans="1:9" s="30" customFormat="1" ht="12">
      <c r="A64" s="220"/>
    </row>
    <row r="65" spans="1:1" s="30" customFormat="1" ht="12">
      <c r="A65" s="220"/>
    </row>
    <row r="66" spans="1:1" s="30" customFormat="1" ht="12">
      <c r="A66" s="220"/>
    </row>
    <row r="67" spans="1:1" s="30" customFormat="1" ht="12">
      <c r="A67" s="220"/>
    </row>
    <row r="68" spans="1:1" s="30" customFormat="1" ht="12">
      <c r="A68" s="220"/>
    </row>
    <row r="69" spans="1:1" s="30" customFormat="1" ht="12">
      <c r="A69" s="220"/>
    </row>
    <row r="70" spans="1:1" s="30" customFormat="1" ht="12">
      <c r="A70" s="220"/>
    </row>
    <row r="71" spans="1:1" s="30" customFormat="1" ht="12">
      <c r="A71" s="220"/>
    </row>
    <row r="72" spans="1:1" s="30" customFormat="1" ht="12">
      <c r="A72" s="220"/>
    </row>
    <row r="73" spans="1:1" s="30" customFormat="1" ht="12">
      <c r="A73" s="220"/>
    </row>
    <row r="74" spans="1:1" s="30" customFormat="1" ht="12">
      <c r="A74" s="220"/>
    </row>
    <row r="75" spans="1:1" s="30" customFormat="1" ht="12">
      <c r="A75" s="220"/>
    </row>
    <row r="76" spans="1:1" s="30" customFormat="1" ht="12">
      <c r="A76" s="220"/>
    </row>
    <row r="77" spans="1:1" s="30" customFormat="1" ht="12">
      <c r="A77" s="220"/>
    </row>
    <row r="78" spans="1:1" s="30" customFormat="1" ht="12">
      <c r="A78" s="220"/>
    </row>
    <row r="79" spans="1:1" s="30" customFormat="1" ht="12">
      <c r="A79" s="220"/>
    </row>
    <row r="80" spans="1:1" s="30" customFormat="1" ht="12">
      <c r="A80" s="220"/>
    </row>
    <row r="81" spans="1:1" s="30" customFormat="1" ht="12">
      <c r="A81" s="220"/>
    </row>
    <row r="82" spans="1:1" s="30" customFormat="1" ht="12">
      <c r="A82" s="220"/>
    </row>
    <row r="83" spans="1:1" s="30" customFormat="1" ht="12">
      <c r="A83" s="220"/>
    </row>
    <row r="84" spans="1:1" s="30" customFormat="1" ht="12">
      <c r="A84" s="220"/>
    </row>
    <row r="85" spans="1:1" s="30" customFormat="1" ht="12">
      <c r="A85" s="220"/>
    </row>
    <row r="86" spans="1:1" s="30" customFormat="1" ht="12">
      <c r="A86" s="220"/>
    </row>
    <row r="87" spans="1:1" s="30" customFormat="1" ht="12">
      <c r="A87" s="220"/>
    </row>
    <row r="88" spans="1:1" s="30" customFormat="1" ht="12">
      <c r="A88" s="220"/>
    </row>
    <row r="89" spans="1:1" s="30" customFormat="1" ht="12">
      <c r="A89" s="220"/>
    </row>
    <row r="90" spans="1:1" s="30" customFormat="1" ht="12">
      <c r="A90" s="220"/>
    </row>
    <row r="91" spans="1:1" s="30" customFormat="1" ht="12">
      <c r="A91" s="220"/>
    </row>
    <row r="92" spans="1:1" s="30" customFormat="1" ht="12">
      <c r="A92" s="220"/>
    </row>
    <row r="93" spans="1:1" s="30" customFormat="1" ht="12">
      <c r="A93" s="220"/>
    </row>
    <row r="94" spans="1:1" s="30" customFormat="1" ht="12">
      <c r="A94" s="220"/>
    </row>
    <row r="95" spans="1:1" s="30" customFormat="1" ht="12">
      <c r="A95" s="220"/>
    </row>
    <row r="96" spans="1:1" s="30" customFormat="1" ht="12">
      <c r="A96" s="220"/>
    </row>
    <row r="97" spans="1:1" s="30" customFormat="1" ht="12">
      <c r="A97" s="220"/>
    </row>
    <row r="98" spans="1:1" s="30" customFormat="1" ht="12">
      <c r="A98" s="220"/>
    </row>
    <row r="99" spans="1:1" s="30" customFormat="1" ht="12">
      <c r="A99" s="220"/>
    </row>
    <row r="100" spans="1:1" s="30" customFormat="1" ht="12">
      <c r="A100" s="220"/>
    </row>
    <row r="101" spans="1:1" s="30" customFormat="1" ht="12">
      <c r="A101" s="220"/>
    </row>
    <row r="102" spans="1:1" s="30" customFormat="1" ht="12">
      <c r="A102" s="220"/>
    </row>
    <row r="103" spans="1:1" s="30" customFormat="1" ht="12">
      <c r="A103" s="220"/>
    </row>
    <row r="104" spans="1:1" s="30" customFormat="1" ht="12">
      <c r="A104" s="220"/>
    </row>
    <row r="105" spans="1:1" s="30" customFormat="1" ht="12">
      <c r="A105" s="220"/>
    </row>
    <row r="106" spans="1:1" s="30" customFormat="1" ht="12">
      <c r="A106" s="220"/>
    </row>
    <row r="107" spans="1:1" s="30" customFormat="1" ht="12">
      <c r="A107" s="220"/>
    </row>
    <row r="108" spans="1:1" s="30" customFormat="1" ht="12">
      <c r="A108" s="220"/>
    </row>
    <row r="109" spans="1:1" s="30" customFormat="1" ht="12">
      <c r="A109" s="220"/>
    </row>
    <row r="110" spans="1:1" s="30" customFormat="1" ht="12">
      <c r="A110" s="220"/>
    </row>
    <row r="111" spans="1:1" s="30" customFormat="1" ht="12">
      <c r="A111" s="220"/>
    </row>
    <row r="112" spans="1:1" s="30" customFormat="1" ht="12">
      <c r="A112" s="220"/>
    </row>
    <row r="113" spans="1:1" s="30" customFormat="1" ht="12">
      <c r="A113" s="220"/>
    </row>
    <row r="114" spans="1:1" s="30" customFormat="1" ht="12">
      <c r="A114" s="220"/>
    </row>
    <row r="115" spans="1:1" s="30" customFormat="1" ht="12">
      <c r="A115" s="220"/>
    </row>
    <row r="116" spans="1:1" s="30" customFormat="1" ht="12">
      <c r="A116" s="220"/>
    </row>
    <row r="117" spans="1:1" s="30" customFormat="1" ht="12">
      <c r="A117" s="220"/>
    </row>
    <row r="118" spans="1:1" s="30" customFormat="1" ht="12">
      <c r="A118" s="220"/>
    </row>
    <row r="119" spans="1:1" s="30" customFormat="1" ht="12">
      <c r="A119" s="220"/>
    </row>
    <row r="120" spans="1:1" s="30" customFormat="1" ht="12">
      <c r="A120" s="220"/>
    </row>
    <row r="121" spans="1:1" s="30" customFormat="1" ht="12">
      <c r="A121" s="220"/>
    </row>
    <row r="122" spans="1:1" s="30" customFormat="1" ht="12">
      <c r="A122" s="220"/>
    </row>
    <row r="123" spans="1:1" s="30" customFormat="1" ht="12">
      <c r="A123" s="220"/>
    </row>
    <row r="124" spans="1:1" s="30" customFormat="1" ht="12">
      <c r="A124" s="220"/>
    </row>
    <row r="125" spans="1:1" s="30" customFormat="1" ht="12">
      <c r="A125" s="220"/>
    </row>
    <row r="126" spans="1:1" s="30" customFormat="1" ht="12">
      <c r="A126" s="220"/>
    </row>
    <row r="127" spans="1:1" s="30" customFormat="1" ht="12">
      <c r="A127" s="220"/>
    </row>
    <row r="128" spans="1:1" s="30" customFormat="1" ht="12">
      <c r="A128" s="220"/>
    </row>
    <row r="129" spans="1:1" s="30" customFormat="1" ht="12">
      <c r="A129" s="220"/>
    </row>
    <row r="130" spans="1:1" s="30" customFormat="1" ht="12">
      <c r="A130" s="220"/>
    </row>
    <row r="131" spans="1:1" s="30" customFormat="1" ht="12">
      <c r="A131" s="220"/>
    </row>
    <row r="132" spans="1:1" s="30" customFormat="1" ht="12">
      <c r="A132" s="220"/>
    </row>
    <row r="133" spans="1:1" s="30" customFormat="1" ht="12">
      <c r="A133" s="220"/>
    </row>
    <row r="134" spans="1:1" s="30" customFormat="1" ht="12">
      <c r="A134" s="220"/>
    </row>
    <row r="135" spans="1:1" s="30" customFormat="1" ht="12">
      <c r="A135" s="220"/>
    </row>
    <row r="136" spans="1:1" s="30" customFormat="1" ht="12">
      <c r="A136" s="220"/>
    </row>
    <row r="137" spans="1:1" s="30" customFormat="1" ht="12">
      <c r="A137" s="220"/>
    </row>
    <row r="138" spans="1:1" s="30" customFormat="1" ht="12">
      <c r="A138" s="220"/>
    </row>
    <row r="139" spans="1:1" s="30" customFormat="1" ht="12">
      <c r="A139" s="220"/>
    </row>
    <row r="140" spans="1:1" s="30" customFormat="1" ht="12">
      <c r="A140" s="220"/>
    </row>
    <row r="141" spans="1:1" s="30" customFormat="1" ht="12">
      <c r="A141" s="220"/>
    </row>
    <row r="142" spans="1:1" s="30" customFormat="1" ht="12">
      <c r="A142" s="220"/>
    </row>
    <row r="143" spans="1:1" s="30" customFormat="1" ht="12">
      <c r="A143" s="220"/>
    </row>
    <row r="144" spans="1:1" s="30" customFormat="1" ht="12">
      <c r="A144" s="220"/>
    </row>
    <row r="145" spans="1:1" s="30" customFormat="1" ht="12">
      <c r="A145" s="220"/>
    </row>
    <row r="146" spans="1:1" s="30" customFormat="1" ht="12">
      <c r="A146" s="220"/>
    </row>
    <row r="147" spans="1:1" s="30" customFormat="1" ht="12">
      <c r="A147" s="220"/>
    </row>
    <row r="148" spans="1:1" s="30" customFormat="1" ht="12">
      <c r="A148" s="220"/>
    </row>
    <row r="149" spans="1:1" s="30" customFormat="1" ht="12">
      <c r="A149" s="220"/>
    </row>
    <row r="150" spans="1:1" s="30" customFormat="1" ht="12">
      <c r="A150" s="220"/>
    </row>
    <row r="151" spans="1:1" s="30" customFormat="1" ht="12">
      <c r="A151" s="220"/>
    </row>
    <row r="152" spans="1:1" s="30" customFormat="1" ht="12">
      <c r="A152" s="220"/>
    </row>
    <row r="153" spans="1:1" s="30" customFormat="1" ht="12">
      <c r="A153" s="220"/>
    </row>
    <row r="154" spans="1:1" s="30" customFormat="1" ht="12">
      <c r="A154" s="220"/>
    </row>
    <row r="155" spans="1:1" s="30" customFormat="1" ht="12">
      <c r="A155" s="220"/>
    </row>
    <row r="156" spans="1:1" s="30" customFormat="1" ht="12">
      <c r="A156" s="220"/>
    </row>
    <row r="157" spans="1:1" s="30" customFormat="1" ht="12">
      <c r="A157" s="220"/>
    </row>
    <row r="158" spans="1:1" s="30" customFormat="1" ht="12">
      <c r="A158" s="220"/>
    </row>
    <row r="159" spans="1:1" s="30" customFormat="1" ht="12">
      <c r="A159" s="220"/>
    </row>
    <row r="160" spans="1:1" s="30" customFormat="1" ht="12">
      <c r="A160" s="220"/>
    </row>
    <row r="161" spans="1:1" s="30" customFormat="1" ht="12">
      <c r="A161" s="220"/>
    </row>
    <row r="162" spans="1:1" s="30" customFormat="1" ht="12">
      <c r="A162" s="220"/>
    </row>
    <row r="163" spans="1:1" s="30" customFormat="1" ht="12">
      <c r="A163" s="220"/>
    </row>
    <row r="164" spans="1:1" s="30" customFormat="1" ht="12">
      <c r="A164" s="220"/>
    </row>
    <row r="165" spans="1:1" s="30" customFormat="1" ht="12">
      <c r="A165" s="220"/>
    </row>
    <row r="166" spans="1:1" s="30" customFormat="1" ht="12">
      <c r="A166" s="220"/>
    </row>
    <row r="167" spans="1:1" s="30" customFormat="1" ht="12">
      <c r="A167" s="220"/>
    </row>
    <row r="168" spans="1:1" s="30" customFormat="1" ht="12">
      <c r="A168" s="220"/>
    </row>
    <row r="169" spans="1:1" s="30" customFormat="1" ht="12">
      <c r="A169" s="220"/>
    </row>
    <row r="170" spans="1:1" s="30" customFormat="1" ht="12">
      <c r="A170" s="220"/>
    </row>
    <row r="171" spans="1:1" s="30" customFormat="1" ht="12">
      <c r="A171" s="220"/>
    </row>
    <row r="172" spans="1:1" s="30" customFormat="1" ht="12">
      <c r="A172" s="220"/>
    </row>
    <row r="173" spans="1:1" s="30" customFormat="1" ht="12">
      <c r="A173" s="220"/>
    </row>
    <row r="174" spans="1:1" s="30" customFormat="1" ht="12">
      <c r="A174" s="220"/>
    </row>
    <row r="175" spans="1:1" s="30" customFormat="1" ht="12">
      <c r="A175" s="220"/>
    </row>
    <row r="176" spans="1:1" s="30" customFormat="1" ht="12">
      <c r="A176" s="220"/>
    </row>
    <row r="177" spans="1:1" s="30" customFormat="1" ht="12">
      <c r="A177" s="220"/>
    </row>
    <row r="178" spans="1:1" s="30" customFormat="1" ht="12">
      <c r="A178" s="220"/>
    </row>
    <row r="179" spans="1:1" s="30" customFormat="1" ht="12">
      <c r="A179" s="220"/>
    </row>
    <row r="180" spans="1:1" s="30" customFormat="1" ht="12">
      <c r="A180" s="220"/>
    </row>
    <row r="181" spans="1:1" s="30" customFormat="1" ht="12">
      <c r="A181" s="220"/>
    </row>
    <row r="182" spans="1:1" s="30" customFormat="1" ht="12">
      <c r="A182" s="220"/>
    </row>
    <row r="183" spans="1:1" s="30" customFormat="1" ht="12">
      <c r="A183" s="220"/>
    </row>
    <row r="184" spans="1:1" s="30" customFormat="1" ht="12">
      <c r="A184" s="220"/>
    </row>
    <row r="185" spans="1:1" s="30" customFormat="1" ht="12">
      <c r="A185" s="220"/>
    </row>
    <row r="186" spans="1:1" s="30" customFormat="1" ht="12">
      <c r="A186" s="220"/>
    </row>
    <row r="187" spans="1:1" s="30" customFormat="1" ht="12">
      <c r="A187" s="220"/>
    </row>
    <row r="188" spans="1:1" s="30" customFormat="1" ht="12">
      <c r="A188" s="220"/>
    </row>
    <row r="189" spans="1:1" s="30" customFormat="1" ht="12">
      <c r="A189" s="220"/>
    </row>
    <row r="190" spans="1:1" s="30" customFormat="1" ht="12">
      <c r="A190" s="220"/>
    </row>
    <row r="191" spans="1:1" s="30" customFormat="1" ht="12">
      <c r="A191" s="220"/>
    </row>
    <row r="192" spans="1:1" s="30" customFormat="1" ht="12">
      <c r="A192" s="220"/>
    </row>
    <row r="193" spans="1:1" s="30" customFormat="1" ht="12">
      <c r="A193" s="220"/>
    </row>
    <row r="194" spans="1:1" s="30" customFormat="1" ht="12">
      <c r="A194" s="220"/>
    </row>
    <row r="195" spans="1:1" s="30" customFormat="1" ht="12">
      <c r="A195" s="220"/>
    </row>
    <row r="196" spans="1:1" s="30" customFormat="1" ht="12">
      <c r="A196" s="220"/>
    </row>
    <row r="197" spans="1:1" s="30" customFormat="1" ht="12">
      <c r="A197" s="220"/>
    </row>
    <row r="198" spans="1:1" s="30" customFormat="1" ht="12">
      <c r="A198" s="220"/>
    </row>
    <row r="199" spans="1:1" s="30" customFormat="1" ht="12">
      <c r="A199" s="220"/>
    </row>
    <row r="200" spans="1:1" s="30" customFormat="1" ht="12">
      <c r="A200" s="220"/>
    </row>
    <row r="201" spans="1:1" s="30" customFormat="1" ht="12">
      <c r="A201" s="220"/>
    </row>
    <row r="202" spans="1:1" s="30" customFormat="1" ht="12">
      <c r="A202" s="220"/>
    </row>
    <row r="203" spans="1:1" s="30" customFormat="1" ht="12">
      <c r="A203" s="220"/>
    </row>
    <row r="204" spans="1:1" s="30" customFormat="1" ht="12">
      <c r="A204" s="220"/>
    </row>
    <row r="205" spans="1:1" s="30" customFormat="1" ht="12">
      <c r="A205" s="220"/>
    </row>
    <row r="206" spans="1:1" s="30" customFormat="1" ht="12">
      <c r="A206" s="220"/>
    </row>
    <row r="207" spans="1:1" s="30" customFormat="1" ht="12">
      <c r="A207" s="220"/>
    </row>
    <row r="208" spans="1:1" s="30" customFormat="1" ht="12">
      <c r="A208" s="220"/>
    </row>
    <row r="209" spans="1:1" s="30" customFormat="1" ht="12">
      <c r="A209" s="220"/>
    </row>
    <row r="210" spans="1:1" s="30" customFormat="1" ht="12">
      <c r="A210" s="220"/>
    </row>
    <row r="211" spans="1:1" s="30" customFormat="1" ht="12">
      <c r="A211" s="220"/>
    </row>
    <row r="212" spans="1:1" s="30" customFormat="1" ht="12">
      <c r="A212" s="220"/>
    </row>
    <row r="213" spans="1:1" s="30" customFormat="1" ht="12">
      <c r="A213" s="220"/>
    </row>
    <row r="214" spans="1:1" s="30" customFormat="1" ht="12">
      <c r="A214" s="220"/>
    </row>
    <row r="215" spans="1:1" s="30" customFormat="1" ht="12">
      <c r="A215" s="220"/>
    </row>
    <row r="216" spans="1:1" s="30" customFormat="1" ht="12">
      <c r="A216" s="220"/>
    </row>
    <row r="217" spans="1:1" s="30" customFormat="1" ht="12">
      <c r="A217" s="220"/>
    </row>
    <row r="218" spans="1:1" s="30" customFormat="1" ht="12">
      <c r="A218" s="220"/>
    </row>
    <row r="219" spans="1:1" s="30" customFormat="1" ht="12">
      <c r="A219" s="220"/>
    </row>
    <row r="220" spans="1:1" s="30" customFormat="1" ht="12">
      <c r="A220" s="220"/>
    </row>
    <row r="221" spans="1:1" s="30" customFormat="1" ht="12">
      <c r="A221" s="220"/>
    </row>
    <row r="222" spans="1:1" s="30" customFormat="1" ht="12">
      <c r="A222" s="220"/>
    </row>
    <row r="223" spans="1:1" s="30" customFormat="1" ht="12">
      <c r="A223" s="220"/>
    </row>
    <row r="224" spans="1:1" s="30" customFormat="1" ht="12">
      <c r="A224" s="220"/>
    </row>
    <row r="225" spans="1:1" s="30" customFormat="1" ht="12">
      <c r="A225" s="220"/>
    </row>
    <row r="226" spans="1:1" s="30" customFormat="1" ht="12">
      <c r="A226" s="220"/>
    </row>
    <row r="227" spans="1:1" s="30" customFormat="1" ht="12">
      <c r="A227" s="220"/>
    </row>
    <row r="228" spans="1:1" s="30" customFormat="1" ht="12">
      <c r="A228" s="220"/>
    </row>
    <row r="229" spans="1:1" s="30" customFormat="1" ht="12">
      <c r="A229" s="220"/>
    </row>
    <row r="230" spans="1:1" s="30" customFormat="1" ht="12">
      <c r="A230" s="220"/>
    </row>
    <row r="231" spans="1:1" s="30" customFormat="1" ht="12">
      <c r="A231" s="220"/>
    </row>
    <row r="232" spans="1:1" s="30" customFormat="1" ht="12">
      <c r="A232" s="220"/>
    </row>
    <row r="233" spans="1:1" s="30" customFormat="1" ht="12">
      <c r="A233" s="220"/>
    </row>
    <row r="234" spans="1:1" s="30" customFormat="1" ht="12">
      <c r="A234" s="220"/>
    </row>
    <row r="235" spans="1:1" s="30" customFormat="1" ht="12">
      <c r="A235" s="220"/>
    </row>
    <row r="236" spans="1:1" s="30" customFormat="1" ht="12">
      <c r="A236" s="220"/>
    </row>
    <row r="237" spans="1:1" s="30" customFormat="1" ht="12">
      <c r="A237" s="220"/>
    </row>
    <row r="238" spans="1:1" s="30" customFormat="1" ht="12">
      <c r="A238" s="220"/>
    </row>
    <row r="239" spans="1:1" s="30" customFormat="1" ht="12">
      <c r="A239" s="220"/>
    </row>
    <row r="240" spans="1:1" s="30" customFormat="1" ht="12">
      <c r="A240" s="220"/>
    </row>
    <row r="241" spans="1:1" s="30" customFormat="1" ht="12">
      <c r="A241" s="220"/>
    </row>
    <row r="242" spans="1:1" s="30" customFormat="1" ht="12">
      <c r="A242" s="220"/>
    </row>
    <row r="243" spans="1:1" s="30" customFormat="1" ht="12">
      <c r="A243" s="220"/>
    </row>
    <row r="244" spans="1:1" s="30" customFormat="1" ht="12">
      <c r="A244" s="220"/>
    </row>
    <row r="245" spans="1:1" s="30" customFormat="1" ht="12">
      <c r="A245" s="220"/>
    </row>
    <row r="246" spans="1:1" s="30" customFormat="1" ht="12">
      <c r="A246" s="220"/>
    </row>
    <row r="247" spans="1:1" s="30" customFormat="1" ht="12">
      <c r="A247" s="220"/>
    </row>
    <row r="248" spans="1:1" s="30" customFormat="1" ht="12">
      <c r="A248" s="220"/>
    </row>
    <row r="249" spans="1:1" s="30" customFormat="1" ht="12">
      <c r="A249" s="220"/>
    </row>
    <row r="250" spans="1:1" s="30" customFormat="1" ht="12">
      <c r="A250" s="220"/>
    </row>
    <row r="251" spans="1:1" s="30" customFormat="1" ht="12">
      <c r="A251" s="220"/>
    </row>
    <row r="252" spans="1:1" s="30" customFormat="1" ht="12">
      <c r="A252" s="220"/>
    </row>
    <row r="253" spans="1:1" s="30" customFormat="1" ht="12">
      <c r="A253" s="220"/>
    </row>
    <row r="254" spans="1:1" s="30" customFormat="1" ht="12">
      <c r="A254" s="220"/>
    </row>
    <row r="255" spans="1:1" s="30" customFormat="1" ht="12">
      <c r="A255" s="220"/>
    </row>
    <row r="256" spans="1:1" s="30" customFormat="1" ht="12">
      <c r="A256" s="220"/>
    </row>
    <row r="257" spans="1:1" s="30" customFormat="1" ht="12">
      <c r="A257" s="220"/>
    </row>
    <row r="258" spans="1:1" s="30" customFormat="1" ht="12">
      <c r="A258" s="220"/>
    </row>
    <row r="259" spans="1:1" s="30" customFormat="1" ht="12">
      <c r="A259" s="220"/>
    </row>
    <row r="260" spans="1:1" s="30" customFormat="1" ht="12">
      <c r="A260" s="220"/>
    </row>
    <row r="261" spans="1:1" s="30" customFormat="1" ht="12">
      <c r="A261" s="220"/>
    </row>
    <row r="262" spans="1:1" s="30" customFormat="1" ht="12">
      <c r="A262" s="220"/>
    </row>
    <row r="263" spans="1:1" s="30" customFormat="1" ht="12">
      <c r="A263" s="220"/>
    </row>
    <row r="264" spans="1:1" s="30" customFormat="1" ht="12">
      <c r="A264" s="220"/>
    </row>
    <row r="265" spans="1:1" s="30" customFormat="1" ht="12">
      <c r="A265" s="220"/>
    </row>
    <row r="266" spans="1:1" s="30" customFormat="1" ht="12">
      <c r="A266" s="220"/>
    </row>
    <row r="267" spans="1:1" s="30" customFormat="1" ht="12">
      <c r="A267" s="220"/>
    </row>
    <row r="268" spans="1:1" s="30" customFormat="1" ht="12">
      <c r="A268" s="220"/>
    </row>
    <row r="269" spans="1:1" s="30" customFormat="1" ht="12">
      <c r="A269" s="220"/>
    </row>
    <row r="270" spans="1:1" s="30" customFormat="1" ht="12">
      <c r="A270" s="220"/>
    </row>
    <row r="271" spans="1:1" s="30" customFormat="1" ht="12">
      <c r="A271" s="220"/>
    </row>
    <row r="272" spans="1:1" s="30" customFormat="1" ht="12">
      <c r="A272" s="220"/>
    </row>
    <row r="273" spans="1:1" s="30" customFormat="1" ht="12">
      <c r="A273" s="220"/>
    </row>
    <row r="274" spans="1:1" s="30" customFormat="1" ht="12">
      <c r="A274" s="220"/>
    </row>
    <row r="275" spans="1:1" s="30" customFormat="1" ht="12">
      <c r="A275" s="220"/>
    </row>
    <row r="276" spans="1:1" s="30" customFormat="1" ht="12">
      <c r="A276" s="220"/>
    </row>
    <row r="277" spans="1:1" s="30" customFormat="1" ht="12">
      <c r="A277" s="220"/>
    </row>
    <row r="278" spans="1:1" s="30" customFormat="1" ht="12">
      <c r="A278" s="220"/>
    </row>
    <row r="279" spans="1:1" s="30" customFormat="1" ht="12">
      <c r="A279" s="220"/>
    </row>
    <row r="280" spans="1:1" s="30" customFormat="1" ht="12">
      <c r="A280" s="220"/>
    </row>
    <row r="281" spans="1:1" s="30" customFormat="1" ht="12">
      <c r="A281" s="220"/>
    </row>
    <row r="282" spans="1:1" s="30" customFormat="1" ht="12">
      <c r="A282" s="220"/>
    </row>
    <row r="283" spans="1:1" s="30" customFormat="1" ht="12">
      <c r="A283" s="220"/>
    </row>
    <row r="284" spans="1:1" s="30" customFormat="1" ht="12">
      <c r="A284" s="220"/>
    </row>
    <row r="285" spans="1:1" s="30" customFormat="1" ht="12">
      <c r="A285" s="220"/>
    </row>
    <row r="286" spans="1:1" s="30" customFormat="1" ht="12">
      <c r="A286" s="220"/>
    </row>
    <row r="287" spans="1:1" s="30" customFormat="1" ht="12">
      <c r="A287" s="220"/>
    </row>
    <row r="288" spans="1:1" s="30" customFormat="1" ht="12">
      <c r="A288" s="220"/>
    </row>
    <row r="289" spans="1:1" s="30" customFormat="1" ht="12">
      <c r="A289" s="220"/>
    </row>
    <row r="290" spans="1:1" s="30" customFormat="1" ht="12">
      <c r="A290" s="220"/>
    </row>
  </sheetData>
  <pageMargins left="0.7" right="0.7" top="0.75" bottom="0.75" header="0.3" footer="0.3"/>
  <pageSetup paperSize="9"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P22"/>
  <sheetViews>
    <sheetView zoomScaleNormal="100" workbookViewId="0"/>
  </sheetViews>
  <sheetFormatPr defaultColWidth="9.33203125" defaultRowHeight="13.5"/>
  <cols>
    <col min="1" max="1" width="21.6640625" style="7" customWidth="1"/>
    <col min="2" max="2" width="17.5" style="7" bestFit="1" customWidth="1"/>
    <col min="3" max="3" width="15.6640625" style="7" bestFit="1" customWidth="1"/>
    <col min="4" max="4" width="17" style="7" bestFit="1" customWidth="1"/>
    <col min="5" max="5" width="35.5" style="7" bestFit="1" customWidth="1"/>
    <col min="6" max="6" width="18.6640625" style="7" customWidth="1"/>
    <col min="7" max="7" width="17.5" style="7" bestFit="1" customWidth="1"/>
    <col min="8" max="8" width="15.6640625" style="7" bestFit="1" customWidth="1"/>
    <col min="9" max="9" width="17" style="7" bestFit="1" customWidth="1"/>
    <col min="10" max="10" width="35.5" style="7" bestFit="1" customWidth="1"/>
    <col min="11" max="11" width="19" style="7" customWidth="1"/>
    <col min="12" max="12" width="17.5" style="7" bestFit="1" customWidth="1"/>
    <col min="13" max="13" width="15.6640625" style="7" bestFit="1" customWidth="1"/>
    <col min="14" max="14" width="17" style="7" bestFit="1" customWidth="1"/>
    <col min="15" max="15" width="35.5" style="7" bestFit="1" customWidth="1"/>
    <col min="16" max="16" width="19.33203125" style="7" customWidth="1"/>
    <col min="17" max="16384" width="9.33203125" style="7"/>
  </cols>
  <sheetData>
    <row r="1" spans="1:16">
      <c r="A1" s="36" t="s">
        <v>593</v>
      </c>
    </row>
    <row r="2" spans="1:16" ht="17.25">
      <c r="A2" s="272" t="s">
        <v>1044</v>
      </c>
    </row>
    <row r="3" spans="1:16" ht="17.25">
      <c r="A3" s="273" t="s">
        <v>1045</v>
      </c>
    </row>
    <row r="4" spans="1:16" s="345" customFormat="1" ht="45">
      <c r="A4" s="341" t="s">
        <v>278</v>
      </c>
      <c r="B4" s="342" t="s">
        <v>746</v>
      </c>
      <c r="C4" s="343" t="s">
        <v>747</v>
      </c>
      <c r="D4" s="343" t="s">
        <v>748</v>
      </c>
      <c r="E4" s="343" t="s">
        <v>758</v>
      </c>
      <c r="F4" s="344" t="s">
        <v>749</v>
      </c>
      <c r="G4" s="342" t="s">
        <v>750</v>
      </c>
      <c r="H4" s="343" t="s">
        <v>751</v>
      </c>
      <c r="I4" s="343" t="s">
        <v>752</v>
      </c>
      <c r="J4" s="343" t="s">
        <v>759</v>
      </c>
      <c r="K4" s="344" t="s">
        <v>753</v>
      </c>
      <c r="L4" s="342" t="s">
        <v>754</v>
      </c>
      <c r="M4" s="343" t="s">
        <v>755</v>
      </c>
      <c r="N4" s="343" t="s">
        <v>756</v>
      </c>
      <c r="O4" s="343" t="s">
        <v>760</v>
      </c>
      <c r="P4" s="344" t="s">
        <v>757</v>
      </c>
    </row>
    <row r="5" spans="1:16" s="346" customFormat="1">
      <c r="A5" s="346" t="s">
        <v>432</v>
      </c>
      <c r="B5" s="347">
        <v>0.65</v>
      </c>
      <c r="C5" s="348">
        <v>30.01</v>
      </c>
      <c r="D5" s="348">
        <v>4.26</v>
      </c>
      <c r="E5" s="348">
        <v>2.23</v>
      </c>
      <c r="F5" s="349">
        <v>25.82</v>
      </c>
      <c r="G5" s="347">
        <v>0.74</v>
      </c>
      <c r="H5" s="348">
        <v>30.08</v>
      </c>
      <c r="I5" s="348">
        <v>5.0199999999999996</v>
      </c>
      <c r="J5" s="348">
        <v>2.59</v>
      </c>
      <c r="K5" s="349">
        <v>23.42</v>
      </c>
      <c r="L5" s="347">
        <v>0.69</v>
      </c>
      <c r="M5" s="348">
        <v>30.03</v>
      </c>
      <c r="N5" s="348">
        <v>4.59</v>
      </c>
      <c r="O5" s="348">
        <v>2.39</v>
      </c>
      <c r="P5" s="349">
        <v>24.75</v>
      </c>
    </row>
    <row r="6" spans="1:16" s="346" customFormat="1">
      <c r="A6" s="346" t="s">
        <v>433</v>
      </c>
      <c r="B6" s="347">
        <v>0.43</v>
      </c>
      <c r="C6" s="348">
        <v>26.12</v>
      </c>
      <c r="D6" s="348">
        <v>2.31</v>
      </c>
      <c r="E6" s="348">
        <v>2.19</v>
      </c>
      <c r="F6" s="349">
        <v>23.68</v>
      </c>
      <c r="G6" s="347">
        <v>0.46</v>
      </c>
      <c r="H6" s="348">
        <v>23.83</v>
      </c>
      <c r="I6" s="348">
        <v>2.4500000000000002</v>
      </c>
      <c r="J6" s="348">
        <v>2.48</v>
      </c>
      <c r="K6" s="349">
        <v>20.65</v>
      </c>
      <c r="L6" s="347">
        <v>0.45</v>
      </c>
      <c r="M6" s="348">
        <v>24.99</v>
      </c>
      <c r="N6" s="348">
        <v>2.38</v>
      </c>
      <c r="O6" s="348">
        <v>2.33</v>
      </c>
      <c r="P6" s="349">
        <v>22.08</v>
      </c>
    </row>
    <row r="7" spans="1:16" s="346" customFormat="1">
      <c r="A7" s="346" t="s">
        <v>434</v>
      </c>
      <c r="B7" s="347">
        <v>0.4</v>
      </c>
      <c r="C7" s="348">
        <v>24.93</v>
      </c>
      <c r="D7" s="348">
        <v>1.87</v>
      </c>
      <c r="E7" s="348">
        <v>2.39</v>
      </c>
      <c r="F7" s="349">
        <v>20.96</v>
      </c>
      <c r="G7" s="347">
        <v>0.4</v>
      </c>
      <c r="H7" s="348">
        <v>21.24</v>
      </c>
      <c r="I7" s="348">
        <v>1.68</v>
      </c>
      <c r="J7" s="348">
        <v>2.72</v>
      </c>
      <c r="K7" s="349">
        <v>18.149999999999999</v>
      </c>
      <c r="L7" s="347">
        <v>0.41</v>
      </c>
      <c r="M7" s="348">
        <v>22.95</v>
      </c>
      <c r="N7" s="348">
        <v>1.77</v>
      </c>
      <c r="O7" s="348">
        <v>2.57</v>
      </c>
      <c r="P7" s="349">
        <v>19.399999999999999</v>
      </c>
    </row>
    <row r="8" spans="1:16" s="346" customFormat="1">
      <c r="A8" s="346" t="s">
        <v>435</v>
      </c>
      <c r="B8" s="350">
        <v>0.43</v>
      </c>
      <c r="C8" s="351">
        <v>24.48</v>
      </c>
      <c r="D8" s="351">
        <v>1.46</v>
      </c>
      <c r="E8" s="351">
        <v>2.52</v>
      </c>
      <c r="F8" s="352">
        <v>18.809999999999999</v>
      </c>
      <c r="G8" s="350">
        <v>0.42</v>
      </c>
      <c r="H8" s="351">
        <v>20.21</v>
      </c>
      <c r="I8" s="351">
        <v>1.3</v>
      </c>
      <c r="J8" s="351">
        <v>2.92</v>
      </c>
      <c r="K8" s="352">
        <v>16.260000000000002</v>
      </c>
      <c r="L8" s="350">
        <v>0.42</v>
      </c>
      <c r="M8" s="351">
        <v>21.91</v>
      </c>
      <c r="N8" s="351">
        <v>1.36</v>
      </c>
      <c r="O8" s="351">
        <v>2.76</v>
      </c>
      <c r="P8" s="352">
        <v>17.350000000000001</v>
      </c>
    </row>
    <row r="9" spans="1:16">
      <c r="A9" s="284" t="s">
        <v>843</v>
      </c>
    </row>
    <row r="10" spans="1:16">
      <c r="A10" s="284" t="s">
        <v>588</v>
      </c>
    </row>
    <row r="11" spans="1:16">
      <c r="A11" s="284" t="s">
        <v>589</v>
      </c>
    </row>
    <row r="12" spans="1:16" ht="17.25">
      <c r="A12" s="272" t="s">
        <v>1042</v>
      </c>
    </row>
    <row r="13" spans="1:16" ht="17.25">
      <c r="A13" s="273" t="s">
        <v>1043</v>
      </c>
    </row>
    <row r="14" spans="1:16" s="353" customFormat="1" ht="45">
      <c r="A14" s="341" t="s">
        <v>278</v>
      </c>
      <c r="B14" s="342" t="s">
        <v>746</v>
      </c>
      <c r="C14" s="343" t="s">
        <v>747</v>
      </c>
      <c r="D14" s="343" t="s">
        <v>748</v>
      </c>
      <c r="E14" s="343" t="s">
        <v>758</v>
      </c>
      <c r="F14" s="344" t="s">
        <v>749</v>
      </c>
      <c r="G14" s="342" t="s">
        <v>750</v>
      </c>
      <c r="H14" s="343" t="s">
        <v>751</v>
      </c>
      <c r="I14" s="343" t="s">
        <v>752</v>
      </c>
      <c r="J14" s="343" t="s">
        <v>759</v>
      </c>
      <c r="K14" s="344" t="s">
        <v>753</v>
      </c>
      <c r="L14" s="342" t="s">
        <v>754</v>
      </c>
      <c r="M14" s="343" t="s">
        <v>755</v>
      </c>
      <c r="N14" s="343" t="s">
        <v>756</v>
      </c>
      <c r="O14" s="343" t="s">
        <v>760</v>
      </c>
      <c r="P14" s="344" t="s">
        <v>757</v>
      </c>
    </row>
    <row r="15" spans="1:16" s="346" customFormat="1">
      <c r="A15" s="346" t="s">
        <v>432</v>
      </c>
      <c r="B15" s="347">
        <v>1.84</v>
      </c>
      <c r="C15" s="348">
        <v>27.65</v>
      </c>
      <c r="D15" s="348">
        <v>4.74</v>
      </c>
      <c r="E15" s="348">
        <v>2.27</v>
      </c>
      <c r="F15" s="349">
        <v>30.09</v>
      </c>
      <c r="G15" s="347">
        <v>1.91</v>
      </c>
      <c r="H15" s="348">
        <v>27.72</v>
      </c>
      <c r="I15" s="348">
        <v>5.36</v>
      </c>
      <c r="J15" s="348">
        <v>2.59</v>
      </c>
      <c r="K15" s="349">
        <v>27.21</v>
      </c>
      <c r="L15" s="347">
        <v>1.87</v>
      </c>
      <c r="M15" s="348">
        <v>27.64</v>
      </c>
      <c r="N15" s="348">
        <v>5</v>
      </c>
      <c r="O15" s="348">
        <v>2.41</v>
      </c>
      <c r="P15" s="349">
        <v>28.76</v>
      </c>
    </row>
    <row r="16" spans="1:16" s="346" customFormat="1">
      <c r="A16" s="346" t="s">
        <v>433</v>
      </c>
      <c r="B16" s="347">
        <v>1.72</v>
      </c>
      <c r="C16" s="348">
        <v>24.32</v>
      </c>
      <c r="D16" s="348">
        <v>3.16</v>
      </c>
      <c r="E16" s="348">
        <v>2.37</v>
      </c>
      <c r="F16" s="349">
        <v>27.54</v>
      </c>
      <c r="G16" s="347">
        <v>1.75</v>
      </c>
      <c r="H16" s="348">
        <v>22.16</v>
      </c>
      <c r="I16" s="348">
        <v>3.18</v>
      </c>
      <c r="J16" s="348">
        <v>2.68</v>
      </c>
      <c r="K16" s="349">
        <v>24.07</v>
      </c>
      <c r="L16" s="347">
        <v>1.74</v>
      </c>
      <c r="M16" s="348">
        <v>23.21</v>
      </c>
      <c r="N16" s="348">
        <v>3.17</v>
      </c>
      <c r="O16" s="348">
        <v>2.5299999999999998</v>
      </c>
      <c r="P16" s="349">
        <v>25.7</v>
      </c>
    </row>
    <row r="17" spans="1:16" s="346" customFormat="1">
      <c r="A17" s="346" t="s">
        <v>434</v>
      </c>
      <c r="B17" s="347">
        <v>1.67</v>
      </c>
      <c r="C17" s="348">
        <v>22.74</v>
      </c>
      <c r="D17" s="348">
        <v>2.61</v>
      </c>
      <c r="E17" s="348">
        <v>2.5499999999999998</v>
      </c>
      <c r="F17" s="349">
        <v>25.53</v>
      </c>
      <c r="G17" s="347">
        <v>1.73</v>
      </c>
      <c r="H17" s="348">
        <v>19.690000000000001</v>
      </c>
      <c r="I17" s="348">
        <v>2.42</v>
      </c>
      <c r="J17" s="348">
        <v>3.04</v>
      </c>
      <c r="K17" s="349">
        <v>21.97</v>
      </c>
      <c r="L17" s="347">
        <v>1.7</v>
      </c>
      <c r="M17" s="348">
        <v>21.08</v>
      </c>
      <c r="N17" s="348">
        <v>2.5</v>
      </c>
      <c r="O17" s="348">
        <v>2.82</v>
      </c>
      <c r="P17" s="349">
        <v>23.55</v>
      </c>
    </row>
    <row r="18" spans="1:16" s="346" customFormat="1">
      <c r="A18" s="346" t="s">
        <v>435</v>
      </c>
      <c r="B18" s="350">
        <v>1.84</v>
      </c>
      <c r="C18" s="351">
        <v>21.64</v>
      </c>
      <c r="D18" s="351">
        <v>2.37</v>
      </c>
      <c r="E18" s="351">
        <v>2.91</v>
      </c>
      <c r="F18" s="352">
        <v>24.01</v>
      </c>
      <c r="G18" s="350">
        <v>1.71</v>
      </c>
      <c r="H18" s="351">
        <v>18.5</v>
      </c>
      <c r="I18" s="351">
        <v>2.08</v>
      </c>
      <c r="J18" s="351">
        <v>3.24</v>
      </c>
      <c r="K18" s="352">
        <v>20.56</v>
      </c>
      <c r="L18" s="350">
        <v>1.77</v>
      </c>
      <c r="M18" s="351">
        <v>19.84</v>
      </c>
      <c r="N18" s="351">
        <v>2.21</v>
      </c>
      <c r="O18" s="351">
        <v>3.1</v>
      </c>
      <c r="P18" s="352">
        <v>22.11</v>
      </c>
    </row>
    <row r="19" spans="1:16">
      <c r="A19" s="7" t="s">
        <v>843</v>
      </c>
    </row>
    <row r="20" spans="1:16">
      <c r="A20" s="7" t="s">
        <v>588</v>
      </c>
    </row>
    <row r="21" spans="1:16">
      <c r="A21" s="7" t="s">
        <v>589</v>
      </c>
    </row>
    <row r="22" spans="1:16">
      <c r="A22" s="7" t="s">
        <v>590</v>
      </c>
    </row>
  </sheetData>
  <pageMargins left="0.7" right="0.7" top="0.75" bottom="0.75" header="0.3" footer="0.3"/>
  <drawing r:id="rId1"/>
  <tableParts count="2">
    <tablePart r:id="rId2"/>
    <tablePart r:id="rId3"/>
  </tablePart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W109"/>
  <sheetViews>
    <sheetView zoomScaleNormal="100" workbookViewId="0"/>
  </sheetViews>
  <sheetFormatPr defaultColWidth="9.33203125" defaultRowHeight="13.5"/>
  <cols>
    <col min="1" max="1" width="6.6640625" style="7" customWidth="1"/>
    <col min="2" max="2" width="13.1640625" style="7" bestFit="1" customWidth="1"/>
    <col min="3" max="3" width="30.6640625" style="7" bestFit="1" customWidth="1"/>
    <col min="4" max="4" width="32.1640625" style="7" bestFit="1" customWidth="1"/>
    <col min="5" max="5" width="36.5" style="7" bestFit="1" customWidth="1"/>
    <col min="6" max="6" width="30.6640625" style="7" bestFit="1" customWidth="1"/>
    <col min="7" max="7" width="32.1640625" style="7" bestFit="1" customWidth="1"/>
    <col min="8" max="8" width="34.6640625" style="7" bestFit="1" customWidth="1"/>
    <col min="9" max="9" width="35.6640625" style="7" bestFit="1" customWidth="1"/>
    <col min="10" max="10" width="34.33203125" style="7" bestFit="1" customWidth="1"/>
    <col min="11" max="11" width="35.83203125" style="7" bestFit="1" customWidth="1"/>
    <col min="12" max="12" width="38.33203125" style="7" bestFit="1" customWidth="1"/>
    <col min="13" max="13" width="34.33203125" style="7" bestFit="1" customWidth="1"/>
    <col min="14" max="14" width="35.83203125" style="7" bestFit="1" customWidth="1"/>
    <col min="15" max="15" width="38.33203125" style="7" bestFit="1" customWidth="1"/>
    <col min="16" max="16" width="30.1640625" style="7" bestFit="1" customWidth="1"/>
    <col min="17" max="17" width="32.1640625" style="7" bestFit="1" customWidth="1"/>
    <col min="18" max="18" width="33.83203125" style="7" bestFit="1" customWidth="1"/>
    <col min="19" max="19" width="36.5" style="7" bestFit="1" customWidth="1"/>
    <col min="20" max="20" width="32.1640625" style="7" bestFit="1" customWidth="1"/>
    <col min="21" max="21" width="33.83203125" style="7" bestFit="1" customWidth="1"/>
    <col min="22" max="22" width="36.1640625" style="7" bestFit="1" customWidth="1"/>
    <col min="23" max="23" width="30.1640625" style="7" bestFit="1" customWidth="1"/>
    <col min="24" max="16384" width="9.33203125" style="7"/>
  </cols>
  <sheetData>
    <row r="1" spans="1:23">
      <c r="A1" s="36" t="s">
        <v>594</v>
      </c>
    </row>
    <row r="2" spans="1:23" ht="17.25">
      <c r="A2" s="272" t="s">
        <v>1046</v>
      </c>
    </row>
    <row r="3" spans="1:23" ht="17.25">
      <c r="A3" s="273" t="s">
        <v>1047</v>
      </c>
    </row>
    <row r="4" spans="1:23" s="280" customFormat="1" ht="30">
      <c r="A4" s="274" t="s">
        <v>233</v>
      </c>
      <c r="B4" s="274" t="s">
        <v>586</v>
      </c>
      <c r="C4" s="274" t="s">
        <v>595</v>
      </c>
      <c r="D4" s="274" t="s">
        <v>596</v>
      </c>
      <c r="E4" s="274" t="s">
        <v>597</v>
      </c>
      <c r="F4" s="274" t="s">
        <v>598</v>
      </c>
      <c r="G4" s="274" t="s">
        <v>599</v>
      </c>
      <c r="H4" s="274" t="s">
        <v>600</v>
      </c>
      <c r="I4" s="274" t="s">
        <v>601</v>
      </c>
      <c r="J4" s="274" t="s">
        <v>602</v>
      </c>
      <c r="K4" s="274" t="s">
        <v>603</v>
      </c>
      <c r="L4" s="274" t="s">
        <v>604</v>
      </c>
      <c r="M4" s="274" t="s">
        <v>605</v>
      </c>
      <c r="N4" s="274" t="s">
        <v>606</v>
      </c>
      <c r="O4" s="274" t="s">
        <v>607</v>
      </c>
      <c r="P4" s="274" t="s">
        <v>608</v>
      </c>
      <c r="Q4" s="274" t="s">
        <v>609</v>
      </c>
      <c r="R4" s="274" t="s">
        <v>610</v>
      </c>
      <c r="S4" s="274" t="s">
        <v>611</v>
      </c>
      <c r="T4" s="274" t="s">
        <v>612</v>
      </c>
      <c r="U4" s="274" t="s">
        <v>613</v>
      </c>
      <c r="V4" s="274" t="s">
        <v>614</v>
      </c>
      <c r="W4" s="274" t="s">
        <v>615</v>
      </c>
    </row>
    <row r="5" spans="1:23">
      <c r="A5" s="263">
        <v>2016</v>
      </c>
      <c r="B5" s="258" t="s">
        <v>1109</v>
      </c>
      <c r="C5" s="93">
        <v>2160</v>
      </c>
      <c r="D5" s="93">
        <v>1747</v>
      </c>
      <c r="E5" s="93">
        <v>1227</v>
      </c>
      <c r="F5" s="93">
        <v>9854</v>
      </c>
      <c r="G5" s="93">
        <v>8652</v>
      </c>
      <c r="H5" s="93">
        <v>1892</v>
      </c>
      <c r="I5" s="94">
        <v>133</v>
      </c>
      <c r="J5" s="92">
        <v>2106</v>
      </c>
      <c r="K5" s="93">
        <v>1411</v>
      </c>
      <c r="L5" s="93">
        <v>703</v>
      </c>
      <c r="M5" s="93">
        <v>9544</v>
      </c>
      <c r="N5" s="93">
        <v>8432</v>
      </c>
      <c r="O5" s="93">
        <v>1742</v>
      </c>
      <c r="P5" s="94">
        <v>107</v>
      </c>
      <c r="Q5" s="92">
        <v>4266</v>
      </c>
      <c r="R5" s="93">
        <v>3158</v>
      </c>
      <c r="S5" s="93">
        <v>1930</v>
      </c>
      <c r="T5" s="93">
        <v>19398</v>
      </c>
      <c r="U5" s="93">
        <v>17084</v>
      </c>
      <c r="V5" s="93">
        <v>3634</v>
      </c>
      <c r="W5" s="93">
        <v>240</v>
      </c>
    </row>
    <row r="6" spans="1:23">
      <c r="A6" s="263">
        <v>2016</v>
      </c>
      <c r="B6" s="258" t="s">
        <v>369</v>
      </c>
      <c r="C6" s="93">
        <v>3581</v>
      </c>
      <c r="D6" s="93">
        <v>2981</v>
      </c>
      <c r="E6" s="93">
        <v>2032</v>
      </c>
      <c r="F6" s="93">
        <v>17374</v>
      </c>
      <c r="G6" s="93">
        <v>20119</v>
      </c>
      <c r="H6" s="93">
        <v>5545</v>
      </c>
      <c r="I6" s="94">
        <v>430</v>
      </c>
      <c r="J6" s="92">
        <v>3697</v>
      </c>
      <c r="K6" s="93">
        <v>2873</v>
      </c>
      <c r="L6" s="93">
        <v>1544</v>
      </c>
      <c r="M6" s="93">
        <v>19294</v>
      </c>
      <c r="N6" s="93">
        <v>22311</v>
      </c>
      <c r="O6" s="93">
        <v>5797</v>
      </c>
      <c r="P6" s="94">
        <v>391</v>
      </c>
      <c r="Q6" s="92">
        <v>7278</v>
      </c>
      <c r="R6" s="93">
        <v>5854</v>
      </c>
      <c r="S6" s="93">
        <v>3576</v>
      </c>
      <c r="T6" s="93">
        <v>36668</v>
      </c>
      <c r="U6" s="93">
        <v>42430</v>
      </c>
      <c r="V6" s="93">
        <v>11342</v>
      </c>
      <c r="W6" s="93">
        <v>821</v>
      </c>
    </row>
    <row r="7" spans="1:23">
      <c r="A7" s="263">
        <v>2016</v>
      </c>
      <c r="B7" s="258" t="s">
        <v>355</v>
      </c>
      <c r="C7" s="93">
        <v>2758</v>
      </c>
      <c r="D7" s="93">
        <v>2381</v>
      </c>
      <c r="E7" s="93">
        <v>1546</v>
      </c>
      <c r="F7" s="93">
        <v>13639</v>
      </c>
      <c r="G7" s="93">
        <v>20168</v>
      </c>
      <c r="H7" s="93">
        <v>6616</v>
      </c>
      <c r="I7" s="94">
        <v>530</v>
      </c>
      <c r="J7" s="92">
        <v>3000</v>
      </c>
      <c r="K7" s="93">
        <v>2423</v>
      </c>
      <c r="L7" s="93">
        <v>1348</v>
      </c>
      <c r="M7" s="93">
        <v>15861</v>
      </c>
      <c r="N7" s="93">
        <v>22687</v>
      </c>
      <c r="O7" s="93">
        <v>7040</v>
      </c>
      <c r="P7" s="94">
        <v>553</v>
      </c>
      <c r="Q7" s="92">
        <v>5758</v>
      </c>
      <c r="R7" s="93">
        <v>4804</v>
      </c>
      <c r="S7" s="93">
        <v>2894</v>
      </c>
      <c r="T7" s="93">
        <v>29500</v>
      </c>
      <c r="U7" s="93">
        <v>42855</v>
      </c>
      <c r="V7" s="93">
        <v>13656</v>
      </c>
      <c r="W7" s="93">
        <v>1083</v>
      </c>
    </row>
    <row r="8" spans="1:23">
      <c r="A8" s="263">
        <v>2016</v>
      </c>
      <c r="B8" s="258" t="s">
        <v>356</v>
      </c>
      <c r="C8" s="93">
        <v>2864</v>
      </c>
      <c r="D8" s="93">
        <v>2596</v>
      </c>
      <c r="E8" s="93">
        <v>1617</v>
      </c>
      <c r="F8" s="93">
        <v>14506</v>
      </c>
      <c r="G8" s="93">
        <v>24163</v>
      </c>
      <c r="H8" s="93">
        <v>8639</v>
      </c>
      <c r="I8" s="94">
        <v>690</v>
      </c>
      <c r="J8" s="92">
        <v>3416</v>
      </c>
      <c r="K8" s="93">
        <v>2849</v>
      </c>
      <c r="L8" s="93">
        <v>1539</v>
      </c>
      <c r="M8" s="93">
        <v>17246</v>
      </c>
      <c r="N8" s="93">
        <v>27817</v>
      </c>
      <c r="O8" s="93">
        <v>9467</v>
      </c>
      <c r="P8" s="94">
        <v>756</v>
      </c>
      <c r="Q8" s="92">
        <v>6280</v>
      </c>
      <c r="R8" s="93">
        <v>5445</v>
      </c>
      <c r="S8" s="93">
        <v>3156</v>
      </c>
      <c r="T8" s="93">
        <v>31752</v>
      </c>
      <c r="U8" s="93">
        <v>51980</v>
      </c>
      <c r="V8" s="93">
        <v>18106</v>
      </c>
      <c r="W8" s="93">
        <v>1446</v>
      </c>
    </row>
    <row r="9" spans="1:23">
      <c r="A9" s="263">
        <v>2016</v>
      </c>
      <c r="B9" s="258" t="s">
        <v>357</v>
      </c>
      <c r="C9" s="93">
        <v>3734</v>
      </c>
      <c r="D9" s="93">
        <v>3191</v>
      </c>
      <c r="E9" s="93">
        <v>1964</v>
      </c>
      <c r="F9" s="93">
        <v>16600</v>
      </c>
      <c r="G9" s="93">
        <v>30821</v>
      </c>
      <c r="H9" s="93">
        <v>13156</v>
      </c>
      <c r="I9" s="94">
        <v>948</v>
      </c>
      <c r="J9" s="92">
        <v>4319</v>
      </c>
      <c r="K9" s="93">
        <v>3470</v>
      </c>
      <c r="L9" s="93">
        <v>1992</v>
      </c>
      <c r="M9" s="93">
        <v>18465</v>
      </c>
      <c r="N9" s="93">
        <v>33516</v>
      </c>
      <c r="O9" s="93">
        <v>13824</v>
      </c>
      <c r="P9" s="94">
        <v>983</v>
      </c>
      <c r="Q9" s="92">
        <v>8053</v>
      </c>
      <c r="R9" s="93">
        <v>6661</v>
      </c>
      <c r="S9" s="93">
        <v>3956</v>
      </c>
      <c r="T9" s="93">
        <v>35065</v>
      </c>
      <c r="U9" s="93">
        <v>64337</v>
      </c>
      <c r="V9" s="93">
        <v>26980</v>
      </c>
      <c r="W9" s="93">
        <v>1931</v>
      </c>
    </row>
    <row r="10" spans="1:23">
      <c r="A10" s="263">
        <v>2016</v>
      </c>
      <c r="B10" s="258" t="s">
        <v>358</v>
      </c>
      <c r="C10" s="93">
        <v>4484</v>
      </c>
      <c r="D10" s="93">
        <v>3783</v>
      </c>
      <c r="E10" s="93">
        <v>2331</v>
      </c>
      <c r="F10" s="93">
        <v>17109</v>
      </c>
      <c r="G10" s="93">
        <v>35430</v>
      </c>
      <c r="H10" s="93">
        <v>18729</v>
      </c>
      <c r="I10" s="94">
        <v>1352</v>
      </c>
      <c r="J10" s="92">
        <v>5339</v>
      </c>
      <c r="K10" s="93">
        <v>4148</v>
      </c>
      <c r="L10" s="93">
        <v>2442</v>
      </c>
      <c r="M10" s="93">
        <v>19427</v>
      </c>
      <c r="N10" s="93">
        <v>37226</v>
      </c>
      <c r="O10" s="93">
        <v>19485</v>
      </c>
      <c r="P10" s="94">
        <v>1438</v>
      </c>
      <c r="Q10" s="92">
        <v>9823</v>
      </c>
      <c r="R10" s="93">
        <v>7931</v>
      </c>
      <c r="S10" s="93">
        <v>4773</v>
      </c>
      <c r="T10" s="93">
        <v>36536</v>
      </c>
      <c r="U10" s="93">
        <v>72656</v>
      </c>
      <c r="V10" s="93">
        <v>38214</v>
      </c>
      <c r="W10" s="93">
        <v>2790</v>
      </c>
    </row>
    <row r="11" spans="1:23">
      <c r="A11" s="263">
        <v>2016</v>
      </c>
      <c r="B11" s="258" t="s">
        <v>359</v>
      </c>
      <c r="C11" s="93">
        <v>6014</v>
      </c>
      <c r="D11" s="93">
        <v>4986</v>
      </c>
      <c r="E11" s="93">
        <v>3129</v>
      </c>
      <c r="F11" s="93">
        <v>19184</v>
      </c>
      <c r="G11" s="93">
        <v>40708</v>
      </c>
      <c r="H11" s="93">
        <v>25971</v>
      </c>
      <c r="I11" s="94">
        <v>1949</v>
      </c>
      <c r="J11" s="92">
        <v>6985</v>
      </c>
      <c r="K11" s="93">
        <v>5439</v>
      </c>
      <c r="L11" s="93">
        <v>3107</v>
      </c>
      <c r="M11" s="93">
        <v>21969</v>
      </c>
      <c r="N11" s="93">
        <v>41592</v>
      </c>
      <c r="O11" s="93">
        <v>26248</v>
      </c>
      <c r="P11" s="94">
        <v>1935</v>
      </c>
      <c r="Q11" s="92">
        <v>12999</v>
      </c>
      <c r="R11" s="93">
        <v>10425</v>
      </c>
      <c r="S11" s="93">
        <v>6236</v>
      </c>
      <c r="T11" s="93">
        <v>41153</v>
      </c>
      <c r="U11" s="93">
        <v>82300</v>
      </c>
      <c r="V11" s="93">
        <v>52219</v>
      </c>
      <c r="W11" s="93">
        <v>3884</v>
      </c>
    </row>
    <row r="12" spans="1:23">
      <c r="A12" s="263">
        <v>2016</v>
      </c>
      <c r="B12" s="258" t="s">
        <v>360</v>
      </c>
      <c r="C12" s="93">
        <v>7235</v>
      </c>
      <c r="D12" s="93">
        <v>6354</v>
      </c>
      <c r="E12" s="93">
        <v>4096</v>
      </c>
      <c r="F12" s="93">
        <v>19930</v>
      </c>
      <c r="G12" s="93">
        <v>41129</v>
      </c>
      <c r="H12" s="93">
        <v>29845</v>
      </c>
      <c r="I12" s="94">
        <v>2483</v>
      </c>
      <c r="J12" s="92">
        <v>8023</v>
      </c>
      <c r="K12" s="93">
        <v>6415</v>
      </c>
      <c r="L12" s="93">
        <v>3806</v>
      </c>
      <c r="M12" s="93">
        <v>22595</v>
      </c>
      <c r="N12" s="93">
        <v>39982</v>
      </c>
      <c r="O12" s="93">
        <v>27923</v>
      </c>
      <c r="P12" s="94">
        <v>2298</v>
      </c>
      <c r="Q12" s="92">
        <v>15258</v>
      </c>
      <c r="R12" s="93">
        <v>12769</v>
      </c>
      <c r="S12" s="93">
        <v>7902</v>
      </c>
      <c r="T12" s="93">
        <v>42525</v>
      </c>
      <c r="U12" s="93">
        <v>81111</v>
      </c>
      <c r="V12" s="93">
        <v>57768</v>
      </c>
      <c r="W12" s="93">
        <v>4781</v>
      </c>
    </row>
    <row r="13" spans="1:23">
      <c r="A13" s="263">
        <v>2016</v>
      </c>
      <c r="B13" s="258" t="s">
        <v>361</v>
      </c>
      <c r="C13" s="93">
        <v>10364</v>
      </c>
      <c r="D13" s="93">
        <v>9651</v>
      </c>
      <c r="E13" s="93">
        <v>6291</v>
      </c>
      <c r="F13" s="93">
        <v>23159</v>
      </c>
      <c r="G13" s="93">
        <v>44273</v>
      </c>
      <c r="H13" s="93">
        <v>33380</v>
      </c>
      <c r="I13" s="94">
        <v>3323</v>
      </c>
      <c r="J13" s="92">
        <v>10910</v>
      </c>
      <c r="K13" s="93">
        <v>9106</v>
      </c>
      <c r="L13" s="93">
        <v>5819</v>
      </c>
      <c r="M13" s="93">
        <v>24881</v>
      </c>
      <c r="N13" s="93">
        <v>40483</v>
      </c>
      <c r="O13" s="93">
        <v>30207</v>
      </c>
      <c r="P13" s="94">
        <v>2981</v>
      </c>
      <c r="Q13" s="92">
        <v>21274</v>
      </c>
      <c r="R13" s="93">
        <v>18757</v>
      </c>
      <c r="S13" s="93">
        <v>12110</v>
      </c>
      <c r="T13" s="93">
        <v>48040</v>
      </c>
      <c r="U13" s="93">
        <v>84756</v>
      </c>
      <c r="V13" s="93">
        <v>63587</v>
      </c>
      <c r="W13" s="93">
        <v>6304</v>
      </c>
    </row>
    <row r="14" spans="1:23">
      <c r="A14" s="263">
        <v>2016</v>
      </c>
      <c r="B14" s="258" t="s">
        <v>362</v>
      </c>
      <c r="C14" s="93">
        <v>14156</v>
      </c>
      <c r="D14" s="93">
        <v>13697</v>
      </c>
      <c r="E14" s="93">
        <v>9255</v>
      </c>
      <c r="F14" s="93">
        <v>26469</v>
      </c>
      <c r="G14" s="93">
        <v>43967</v>
      </c>
      <c r="H14" s="93">
        <v>33926</v>
      </c>
      <c r="I14" s="94">
        <v>4283</v>
      </c>
      <c r="J14" s="92">
        <v>14581</v>
      </c>
      <c r="K14" s="93">
        <v>12926</v>
      </c>
      <c r="L14" s="93">
        <v>8384</v>
      </c>
      <c r="M14" s="93">
        <v>27516</v>
      </c>
      <c r="N14" s="93">
        <v>39504</v>
      </c>
      <c r="O14" s="93">
        <v>29868</v>
      </c>
      <c r="P14" s="94">
        <v>3698</v>
      </c>
      <c r="Q14" s="92">
        <v>28737</v>
      </c>
      <c r="R14" s="93">
        <v>26623</v>
      </c>
      <c r="S14" s="93">
        <v>17639</v>
      </c>
      <c r="T14" s="93">
        <v>53985</v>
      </c>
      <c r="U14" s="93">
        <v>83471</v>
      </c>
      <c r="V14" s="93">
        <v>63794</v>
      </c>
      <c r="W14" s="93">
        <v>7981</v>
      </c>
    </row>
    <row r="15" spans="1:23">
      <c r="A15" s="263">
        <v>2016</v>
      </c>
      <c r="B15" s="258" t="s">
        <v>363</v>
      </c>
      <c r="C15" s="93">
        <v>15487</v>
      </c>
      <c r="D15" s="93">
        <v>14965</v>
      </c>
      <c r="E15" s="93">
        <v>10512</v>
      </c>
      <c r="F15" s="93">
        <v>25458</v>
      </c>
      <c r="G15" s="93">
        <v>36777</v>
      </c>
      <c r="H15" s="93">
        <v>27751</v>
      </c>
      <c r="I15" s="94">
        <v>4355</v>
      </c>
      <c r="J15" s="92">
        <v>15770</v>
      </c>
      <c r="K15" s="93">
        <v>14303</v>
      </c>
      <c r="L15" s="93">
        <v>9753</v>
      </c>
      <c r="M15" s="93">
        <v>25679</v>
      </c>
      <c r="N15" s="93">
        <v>32739</v>
      </c>
      <c r="O15" s="93">
        <v>24153</v>
      </c>
      <c r="P15" s="94">
        <v>3692</v>
      </c>
      <c r="Q15" s="92">
        <v>31257</v>
      </c>
      <c r="R15" s="93">
        <v>29268</v>
      </c>
      <c r="S15" s="93">
        <v>20265</v>
      </c>
      <c r="T15" s="93">
        <v>51137</v>
      </c>
      <c r="U15" s="93">
        <v>69516</v>
      </c>
      <c r="V15" s="93">
        <v>51904</v>
      </c>
      <c r="W15" s="93">
        <v>8047</v>
      </c>
    </row>
    <row r="16" spans="1:23">
      <c r="A16" s="263">
        <v>2016</v>
      </c>
      <c r="B16" s="258" t="s">
        <v>364</v>
      </c>
      <c r="C16" s="93">
        <v>10897</v>
      </c>
      <c r="D16" s="93">
        <v>9952</v>
      </c>
      <c r="E16" s="93">
        <v>7137</v>
      </c>
      <c r="F16" s="93">
        <v>15297</v>
      </c>
      <c r="G16" s="93">
        <v>19028</v>
      </c>
      <c r="H16" s="93">
        <v>13879</v>
      </c>
      <c r="I16" s="94">
        <v>2754</v>
      </c>
      <c r="J16" s="92">
        <v>11187</v>
      </c>
      <c r="K16" s="93">
        <v>10413</v>
      </c>
      <c r="L16" s="93">
        <v>7245</v>
      </c>
      <c r="M16" s="93">
        <v>15964</v>
      </c>
      <c r="N16" s="93">
        <v>18379</v>
      </c>
      <c r="O16" s="93">
        <v>13130</v>
      </c>
      <c r="P16" s="94">
        <v>2472</v>
      </c>
      <c r="Q16" s="92">
        <v>22084</v>
      </c>
      <c r="R16" s="93">
        <v>20365</v>
      </c>
      <c r="S16" s="93">
        <v>14382</v>
      </c>
      <c r="T16" s="93">
        <v>31261</v>
      </c>
      <c r="U16" s="93">
        <v>37407</v>
      </c>
      <c r="V16" s="93">
        <v>27009</v>
      </c>
      <c r="W16" s="93">
        <v>5226</v>
      </c>
    </row>
    <row r="17" spans="1:23">
      <c r="A17" s="263">
        <v>2016</v>
      </c>
      <c r="B17" s="258" t="s">
        <v>365</v>
      </c>
      <c r="C17" s="93">
        <v>7517</v>
      </c>
      <c r="D17" s="93">
        <v>6524</v>
      </c>
      <c r="E17" s="93">
        <v>4760</v>
      </c>
      <c r="F17" s="93">
        <v>9479</v>
      </c>
      <c r="G17" s="93">
        <v>10570</v>
      </c>
      <c r="H17" s="93">
        <v>7256</v>
      </c>
      <c r="I17" s="94">
        <v>1753</v>
      </c>
      <c r="J17" s="92">
        <v>8754</v>
      </c>
      <c r="K17" s="93">
        <v>7755</v>
      </c>
      <c r="L17" s="93">
        <v>5383</v>
      </c>
      <c r="M17" s="93">
        <v>10852</v>
      </c>
      <c r="N17" s="93">
        <v>11040</v>
      </c>
      <c r="O17" s="93">
        <v>7642</v>
      </c>
      <c r="P17" s="94">
        <v>1884</v>
      </c>
      <c r="Q17" s="92">
        <v>16271</v>
      </c>
      <c r="R17" s="93">
        <v>14279</v>
      </c>
      <c r="S17" s="93">
        <v>10143</v>
      </c>
      <c r="T17" s="93">
        <v>20331</v>
      </c>
      <c r="U17" s="93">
        <v>21610</v>
      </c>
      <c r="V17" s="93">
        <v>14898</v>
      </c>
      <c r="W17" s="93">
        <v>3637</v>
      </c>
    </row>
    <row r="18" spans="1:23">
      <c r="A18" s="263">
        <v>2016</v>
      </c>
      <c r="B18" s="258" t="s">
        <v>366</v>
      </c>
      <c r="C18" s="93">
        <v>4341</v>
      </c>
      <c r="D18" s="93">
        <v>3539</v>
      </c>
      <c r="E18" s="93">
        <v>2649</v>
      </c>
      <c r="F18" s="93">
        <v>4791</v>
      </c>
      <c r="G18" s="93">
        <v>4864</v>
      </c>
      <c r="H18" s="93">
        <v>3204</v>
      </c>
      <c r="I18" s="94">
        <v>930</v>
      </c>
      <c r="J18" s="92">
        <v>5915</v>
      </c>
      <c r="K18" s="93">
        <v>4893</v>
      </c>
      <c r="L18" s="93">
        <v>3531</v>
      </c>
      <c r="M18" s="93">
        <v>6344</v>
      </c>
      <c r="N18" s="93">
        <v>5699</v>
      </c>
      <c r="O18" s="93">
        <v>3790</v>
      </c>
      <c r="P18" s="94">
        <v>1160</v>
      </c>
      <c r="Q18" s="92">
        <v>10256</v>
      </c>
      <c r="R18" s="93">
        <v>8432</v>
      </c>
      <c r="S18" s="93">
        <v>6180</v>
      </c>
      <c r="T18" s="93">
        <v>11135</v>
      </c>
      <c r="U18" s="93">
        <v>10563</v>
      </c>
      <c r="V18" s="93">
        <v>6994</v>
      </c>
      <c r="W18" s="93">
        <v>2090</v>
      </c>
    </row>
    <row r="19" spans="1:23">
      <c r="A19" s="263">
        <v>2016</v>
      </c>
      <c r="B19" s="122" t="s">
        <v>367</v>
      </c>
      <c r="C19" s="93">
        <v>1667</v>
      </c>
      <c r="D19" s="93">
        <v>1319</v>
      </c>
      <c r="E19" s="93">
        <v>1021</v>
      </c>
      <c r="F19" s="93">
        <v>1660</v>
      </c>
      <c r="G19" s="93">
        <v>1469</v>
      </c>
      <c r="H19" s="93">
        <v>956</v>
      </c>
      <c r="I19" s="94">
        <v>391</v>
      </c>
      <c r="J19" s="92">
        <v>2675</v>
      </c>
      <c r="K19" s="93">
        <v>2060</v>
      </c>
      <c r="L19" s="93">
        <v>1610</v>
      </c>
      <c r="M19" s="93">
        <v>2464</v>
      </c>
      <c r="N19" s="93">
        <v>2109</v>
      </c>
      <c r="O19" s="93">
        <v>1349</v>
      </c>
      <c r="P19" s="94">
        <v>613</v>
      </c>
      <c r="Q19" s="92">
        <v>4342</v>
      </c>
      <c r="R19" s="93">
        <v>3379</v>
      </c>
      <c r="S19" s="93">
        <v>2631</v>
      </c>
      <c r="T19" s="93">
        <v>4124</v>
      </c>
      <c r="U19" s="93">
        <v>3578</v>
      </c>
      <c r="V19" s="93">
        <v>2305</v>
      </c>
      <c r="W19" s="93">
        <v>1004</v>
      </c>
    </row>
    <row r="20" spans="1:23">
      <c r="A20" s="263">
        <v>2016</v>
      </c>
      <c r="B20" s="122" t="s">
        <v>274</v>
      </c>
      <c r="C20" s="93">
        <v>97259</v>
      </c>
      <c r="D20" s="93">
        <v>87666</v>
      </c>
      <c r="E20" s="93">
        <v>59567</v>
      </c>
      <c r="F20" s="93">
        <v>234509</v>
      </c>
      <c r="G20" s="93">
        <v>382138</v>
      </c>
      <c r="H20" s="93">
        <v>230745</v>
      </c>
      <c r="I20" s="94">
        <v>26304</v>
      </c>
      <c r="J20" s="92">
        <v>106677</v>
      </c>
      <c r="K20" s="93">
        <v>90484</v>
      </c>
      <c r="L20" s="93">
        <v>58206</v>
      </c>
      <c r="M20" s="93">
        <v>258101</v>
      </c>
      <c r="N20" s="93">
        <v>383516</v>
      </c>
      <c r="O20" s="93">
        <v>221665</v>
      </c>
      <c r="P20" s="94">
        <v>24961</v>
      </c>
      <c r="Q20" s="92">
        <v>203936</v>
      </c>
      <c r="R20" s="93">
        <v>178150</v>
      </c>
      <c r="S20" s="93">
        <v>117773</v>
      </c>
      <c r="T20" s="93">
        <v>492610</v>
      </c>
      <c r="U20" s="93">
        <v>765654</v>
      </c>
      <c r="V20" s="93">
        <v>452410</v>
      </c>
      <c r="W20" s="93">
        <v>51265</v>
      </c>
    </row>
    <row r="21" spans="1:23">
      <c r="A21" s="261">
        <v>2025</v>
      </c>
      <c r="B21" s="258" t="s">
        <v>1109</v>
      </c>
      <c r="C21" s="93">
        <v>1127</v>
      </c>
      <c r="D21" s="93">
        <v>884</v>
      </c>
      <c r="E21" s="93">
        <v>890</v>
      </c>
      <c r="F21" s="93">
        <v>4868</v>
      </c>
      <c r="G21" s="93">
        <v>4057</v>
      </c>
      <c r="H21" s="93">
        <v>787</v>
      </c>
      <c r="I21" s="94">
        <v>39</v>
      </c>
      <c r="J21" s="92">
        <v>1219</v>
      </c>
      <c r="K21" s="93">
        <v>877</v>
      </c>
      <c r="L21" s="93">
        <v>600</v>
      </c>
      <c r="M21" s="93">
        <v>5277</v>
      </c>
      <c r="N21" s="93">
        <v>4444</v>
      </c>
      <c r="O21" s="93">
        <v>907</v>
      </c>
      <c r="P21" s="94">
        <v>24</v>
      </c>
      <c r="Q21" s="92">
        <v>2346</v>
      </c>
      <c r="R21" s="93">
        <v>1761</v>
      </c>
      <c r="S21" s="93">
        <v>1490</v>
      </c>
      <c r="T21" s="93">
        <v>10145</v>
      </c>
      <c r="U21" s="93">
        <v>8501</v>
      </c>
      <c r="V21" s="93">
        <v>1694</v>
      </c>
      <c r="W21" s="93">
        <v>63</v>
      </c>
    </row>
    <row r="22" spans="1:23">
      <c r="A22" s="261">
        <v>2025</v>
      </c>
      <c r="B22" s="339" t="s">
        <v>369</v>
      </c>
      <c r="C22" s="131">
        <v>2108</v>
      </c>
      <c r="D22" s="131">
        <v>1783</v>
      </c>
      <c r="E22" s="131">
        <v>1456</v>
      </c>
      <c r="F22" s="131">
        <v>8985</v>
      </c>
      <c r="G22" s="131">
        <v>11174</v>
      </c>
      <c r="H22" s="131">
        <v>3304</v>
      </c>
      <c r="I22" s="132">
        <v>116</v>
      </c>
      <c r="J22" s="133">
        <v>2199</v>
      </c>
      <c r="K22" s="131">
        <v>1807</v>
      </c>
      <c r="L22" s="131">
        <v>1267</v>
      </c>
      <c r="M22" s="131">
        <v>10065</v>
      </c>
      <c r="N22" s="131">
        <v>11799</v>
      </c>
      <c r="O22" s="131">
        <v>3264</v>
      </c>
      <c r="P22" s="132">
        <v>98</v>
      </c>
      <c r="Q22" s="133">
        <v>4307</v>
      </c>
      <c r="R22" s="131">
        <v>3590</v>
      </c>
      <c r="S22" s="131">
        <v>2723</v>
      </c>
      <c r="T22" s="131">
        <v>19050</v>
      </c>
      <c r="U22" s="131">
        <v>22973</v>
      </c>
      <c r="V22" s="131">
        <v>6568</v>
      </c>
      <c r="W22" s="131">
        <v>214</v>
      </c>
    </row>
    <row r="23" spans="1:23">
      <c r="A23" s="263">
        <v>2025</v>
      </c>
      <c r="B23" s="258" t="s">
        <v>355</v>
      </c>
      <c r="C23" s="93">
        <v>2418</v>
      </c>
      <c r="D23" s="93">
        <v>2281</v>
      </c>
      <c r="E23" s="93">
        <v>1801</v>
      </c>
      <c r="F23" s="93">
        <v>11867</v>
      </c>
      <c r="G23" s="93">
        <v>16538</v>
      </c>
      <c r="H23" s="93">
        <v>5507</v>
      </c>
      <c r="I23" s="94">
        <v>177</v>
      </c>
      <c r="J23" s="92">
        <v>2895</v>
      </c>
      <c r="K23" s="93">
        <v>2387</v>
      </c>
      <c r="L23" s="93">
        <v>1652</v>
      </c>
      <c r="M23" s="93">
        <v>13597</v>
      </c>
      <c r="N23" s="93">
        <v>18354</v>
      </c>
      <c r="O23" s="93">
        <v>5725</v>
      </c>
      <c r="P23" s="94">
        <v>176</v>
      </c>
      <c r="Q23" s="92">
        <v>5313</v>
      </c>
      <c r="R23" s="93">
        <v>4668</v>
      </c>
      <c r="S23" s="93">
        <v>3453</v>
      </c>
      <c r="T23" s="93">
        <v>25464</v>
      </c>
      <c r="U23" s="93">
        <v>34892</v>
      </c>
      <c r="V23" s="93">
        <v>11232</v>
      </c>
      <c r="W23" s="93">
        <v>353</v>
      </c>
    </row>
    <row r="24" spans="1:23">
      <c r="A24" s="263">
        <v>2025</v>
      </c>
      <c r="B24" s="258" t="s">
        <v>356</v>
      </c>
      <c r="C24" s="93">
        <v>2509</v>
      </c>
      <c r="D24" s="93">
        <v>2481</v>
      </c>
      <c r="E24" s="93">
        <v>1953</v>
      </c>
      <c r="F24" s="93">
        <v>13231</v>
      </c>
      <c r="G24" s="93">
        <v>19333</v>
      </c>
      <c r="H24" s="93">
        <v>6827</v>
      </c>
      <c r="I24" s="94">
        <v>245</v>
      </c>
      <c r="J24" s="92">
        <v>3092</v>
      </c>
      <c r="K24" s="93">
        <v>2728</v>
      </c>
      <c r="L24" s="93">
        <v>1902</v>
      </c>
      <c r="M24" s="93">
        <v>15093</v>
      </c>
      <c r="N24" s="93">
        <v>22226</v>
      </c>
      <c r="O24" s="93">
        <v>7459</v>
      </c>
      <c r="P24" s="94">
        <v>255</v>
      </c>
      <c r="Q24" s="92">
        <v>5601</v>
      </c>
      <c r="R24" s="93">
        <v>5209</v>
      </c>
      <c r="S24" s="93">
        <v>3855</v>
      </c>
      <c r="T24" s="93">
        <v>28324</v>
      </c>
      <c r="U24" s="93">
        <v>41559</v>
      </c>
      <c r="V24" s="93">
        <v>14286</v>
      </c>
      <c r="W24" s="93">
        <v>500</v>
      </c>
    </row>
    <row r="25" spans="1:23">
      <c r="A25" s="263">
        <v>2025</v>
      </c>
      <c r="B25" s="258" t="s">
        <v>357</v>
      </c>
      <c r="C25" s="93">
        <v>2570</v>
      </c>
      <c r="D25" s="93">
        <v>2417</v>
      </c>
      <c r="E25" s="93">
        <v>1990</v>
      </c>
      <c r="F25" s="93">
        <v>12609</v>
      </c>
      <c r="G25" s="93">
        <v>20766</v>
      </c>
      <c r="H25" s="93">
        <v>7847</v>
      </c>
      <c r="I25" s="94">
        <v>283</v>
      </c>
      <c r="J25" s="92">
        <v>3197</v>
      </c>
      <c r="K25" s="93">
        <v>2887</v>
      </c>
      <c r="L25" s="93">
        <v>1931</v>
      </c>
      <c r="M25" s="93">
        <v>14797</v>
      </c>
      <c r="N25" s="93">
        <v>23126</v>
      </c>
      <c r="O25" s="93">
        <v>8383</v>
      </c>
      <c r="P25" s="94">
        <v>311</v>
      </c>
      <c r="Q25" s="92">
        <v>5767</v>
      </c>
      <c r="R25" s="93">
        <v>5304</v>
      </c>
      <c r="S25" s="93">
        <v>3921</v>
      </c>
      <c r="T25" s="93">
        <v>27406</v>
      </c>
      <c r="U25" s="93">
        <v>43892</v>
      </c>
      <c r="V25" s="93">
        <v>16230</v>
      </c>
      <c r="W25" s="93">
        <v>594</v>
      </c>
    </row>
    <row r="26" spans="1:23">
      <c r="A26" s="263">
        <v>2025</v>
      </c>
      <c r="B26" s="258" t="s">
        <v>358</v>
      </c>
      <c r="C26" s="93">
        <v>2849</v>
      </c>
      <c r="D26" s="93">
        <v>2769</v>
      </c>
      <c r="E26" s="93">
        <v>2088</v>
      </c>
      <c r="F26" s="93">
        <v>13372</v>
      </c>
      <c r="G26" s="93">
        <v>23761</v>
      </c>
      <c r="H26" s="93">
        <v>10138</v>
      </c>
      <c r="I26" s="94">
        <v>364</v>
      </c>
      <c r="J26" s="92">
        <v>3568</v>
      </c>
      <c r="K26" s="93">
        <v>3179</v>
      </c>
      <c r="L26" s="93">
        <v>2256</v>
      </c>
      <c r="M26" s="93">
        <v>15867</v>
      </c>
      <c r="N26" s="93">
        <v>26264</v>
      </c>
      <c r="O26" s="93">
        <v>10604</v>
      </c>
      <c r="P26" s="94">
        <v>394</v>
      </c>
      <c r="Q26" s="92">
        <v>6417</v>
      </c>
      <c r="R26" s="93">
        <v>5948</v>
      </c>
      <c r="S26" s="93">
        <v>4344</v>
      </c>
      <c r="T26" s="93">
        <v>29239</v>
      </c>
      <c r="U26" s="93">
        <v>50025</v>
      </c>
      <c r="V26" s="93">
        <v>20742</v>
      </c>
      <c r="W26" s="93">
        <v>758</v>
      </c>
    </row>
    <row r="27" spans="1:23">
      <c r="A27" s="263">
        <v>2025</v>
      </c>
      <c r="B27" s="258" t="s">
        <v>359</v>
      </c>
      <c r="C27" s="93">
        <v>3686</v>
      </c>
      <c r="D27" s="93">
        <v>3409</v>
      </c>
      <c r="E27" s="93">
        <v>2705</v>
      </c>
      <c r="F27" s="93">
        <v>14827</v>
      </c>
      <c r="G27" s="93">
        <v>29271</v>
      </c>
      <c r="H27" s="93">
        <v>15331</v>
      </c>
      <c r="I27" s="94">
        <v>564</v>
      </c>
      <c r="J27" s="92">
        <v>4554</v>
      </c>
      <c r="K27" s="93">
        <v>4019</v>
      </c>
      <c r="L27" s="93">
        <v>2831</v>
      </c>
      <c r="M27" s="93">
        <v>17101</v>
      </c>
      <c r="N27" s="93">
        <v>30125</v>
      </c>
      <c r="O27" s="93">
        <v>14896</v>
      </c>
      <c r="P27" s="94">
        <v>528</v>
      </c>
      <c r="Q27" s="92">
        <v>8240</v>
      </c>
      <c r="R27" s="93">
        <v>7428</v>
      </c>
      <c r="S27" s="93">
        <v>5536</v>
      </c>
      <c r="T27" s="93">
        <v>31928</v>
      </c>
      <c r="U27" s="93">
        <v>59396</v>
      </c>
      <c r="V27" s="93">
        <v>30227</v>
      </c>
      <c r="W27" s="93">
        <v>1092</v>
      </c>
    </row>
    <row r="28" spans="1:23">
      <c r="A28" s="263">
        <v>2025</v>
      </c>
      <c r="B28" s="258" t="s">
        <v>360</v>
      </c>
      <c r="C28" s="93">
        <v>4674</v>
      </c>
      <c r="D28" s="93">
        <v>4436</v>
      </c>
      <c r="E28" s="93">
        <v>3372</v>
      </c>
      <c r="F28" s="93">
        <v>15512</v>
      </c>
      <c r="G28" s="93">
        <v>32631</v>
      </c>
      <c r="H28" s="93">
        <v>20983</v>
      </c>
      <c r="I28" s="94">
        <v>793</v>
      </c>
      <c r="J28" s="92">
        <v>5710</v>
      </c>
      <c r="K28" s="93">
        <v>4768</v>
      </c>
      <c r="L28" s="93">
        <v>3402</v>
      </c>
      <c r="M28" s="93">
        <v>17668</v>
      </c>
      <c r="N28" s="93">
        <v>31624</v>
      </c>
      <c r="O28" s="93">
        <v>19687</v>
      </c>
      <c r="P28" s="94">
        <v>760</v>
      </c>
      <c r="Q28" s="92">
        <v>10384</v>
      </c>
      <c r="R28" s="93">
        <v>9204</v>
      </c>
      <c r="S28" s="93">
        <v>6774</v>
      </c>
      <c r="T28" s="93">
        <v>33180</v>
      </c>
      <c r="U28" s="93">
        <v>64255</v>
      </c>
      <c r="V28" s="93">
        <v>40670</v>
      </c>
      <c r="W28" s="93">
        <v>1553</v>
      </c>
    </row>
    <row r="29" spans="1:23">
      <c r="A29" s="263">
        <v>2025</v>
      </c>
      <c r="B29" s="258" t="s">
        <v>361</v>
      </c>
      <c r="C29" s="93">
        <v>5750</v>
      </c>
      <c r="D29" s="93">
        <v>5531</v>
      </c>
      <c r="E29" s="93">
        <v>4326</v>
      </c>
      <c r="F29" s="93">
        <v>16171</v>
      </c>
      <c r="G29" s="93">
        <v>34614</v>
      </c>
      <c r="H29" s="93">
        <v>25600</v>
      </c>
      <c r="I29" s="94">
        <v>1082</v>
      </c>
      <c r="J29" s="92">
        <v>6663</v>
      </c>
      <c r="K29" s="93">
        <v>5793</v>
      </c>
      <c r="L29" s="93">
        <v>4205</v>
      </c>
      <c r="M29" s="93">
        <v>18211</v>
      </c>
      <c r="N29" s="93">
        <v>33153</v>
      </c>
      <c r="O29" s="93">
        <v>24040</v>
      </c>
      <c r="P29" s="94">
        <v>995</v>
      </c>
      <c r="Q29" s="92">
        <v>12413</v>
      </c>
      <c r="R29" s="93">
        <v>11324</v>
      </c>
      <c r="S29" s="93">
        <v>8531</v>
      </c>
      <c r="T29" s="93">
        <v>34382</v>
      </c>
      <c r="U29" s="93">
        <v>67767</v>
      </c>
      <c r="V29" s="93">
        <v>49640</v>
      </c>
      <c r="W29" s="93">
        <v>2077</v>
      </c>
    </row>
    <row r="30" spans="1:23">
      <c r="A30" s="263">
        <v>2025</v>
      </c>
      <c r="B30" s="258" t="s">
        <v>362</v>
      </c>
      <c r="C30" s="93">
        <v>6348</v>
      </c>
      <c r="D30" s="93">
        <v>6410</v>
      </c>
      <c r="E30" s="93">
        <v>5318</v>
      </c>
      <c r="F30" s="93">
        <v>15751</v>
      </c>
      <c r="G30" s="93">
        <v>32421</v>
      </c>
      <c r="H30" s="93">
        <v>25774</v>
      </c>
      <c r="I30" s="94">
        <v>1371</v>
      </c>
      <c r="J30" s="92">
        <v>7417</v>
      </c>
      <c r="K30" s="93">
        <v>6480</v>
      </c>
      <c r="L30" s="93">
        <v>4967</v>
      </c>
      <c r="M30" s="93">
        <v>17265</v>
      </c>
      <c r="N30" s="93">
        <v>30639</v>
      </c>
      <c r="O30" s="93">
        <v>24043</v>
      </c>
      <c r="P30" s="94">
        <v>1134</v>
      </c>
      <c r="Q30" s="92">
        <v>13765</v>
      </c>
      <c r="R30" s="93">
        <v>12890</v>
      </c>
      <c r="S30" s="93">
        <v>10285</v>
      </c>
      <c r="T30" s="93">
        <v>33016</v>
      </c>
      <c r="U30" s="93">
        <v>63060</v>
      </c>
      <c r="V30" s="93">
        <v>49817</v>
      </c>
      <c r="W30" s="93">
        <v>2505</v>
      </c>
    </row>
    <row r="31" spans="1:23">
      <c r="A31" s="263">
        <v>2025</v>
      </c>
      <c r="B31" s="258" t="s">
        <v>363</v>
      </c>
      <c r="C31" s="93">
        <v>7546</v>
      </c>
      <c r="D31" s="93">
        <v>8358</v>
      </c>
      <c r="E31" s="93">
        <v>7284</v>
      </c>
      <c r="F31" s="93">
        <v>15674</v>
      </c>
      <c r="G31" s="93">
        <v>30043</v>
      </c>
      <c r="H31" s="93">
        <v>24943</v>
      </c>
      <c r="I31" s="94">
        <v>1610</v>
      </c>
      <c r="J31" s="92">
        <v>8395</v>
      </c>
      <c r="K31" s="93">
        <v>8353</v>
      </c>
      <c r="L31" s="93">
        <v>6893</v>
      </c>
      <c r="M31" s="93">
        <v>17193</v>
      </c>
      <c r="N31" s="93">
        <v>28170</v>
      </c>
      <c r="O31" s="93">
        <v>23099</v>
      </c>
      <c r="P31" s="94">
        <v>1413</v>
      </c>
      <c r="Q31" s="92">
        <v>15941</v>
      </c>
      <c r="R31" s="93">
        <v>16711</v>
      </c>
      <c r="S31" s="93">
        <v>14177</v>
      </c>
      <c r="T31" s="93">
        <v>32867</v>
      </c>
      <c r="U31" s="93">
        <v>58213</v>
      </c>
      <c r="V31" s="93">
        <v>48042</v>
      </c>
      <c r="W31" s="93">
        <v>3023</v>
      </c>
    </row>
    <row r="32" spans="1:23">
      <c r="A32" s="263">
        <v>2025</v>
      </c>
      <c r="B32" s="258" t="s">
        <v>364</v>
      </c>
      <c r="C32" s="93">
        <v>9167</v>
      </c>
      <c r="D32" s="93">
        <v>10547</v>
      </c>
      <c r="E32" s="93">
        <v>9590</v>
      </c>
      <c r="F32" s="93">
        <v>16199</v>
      </c>
      <c r="G32" s="93">
        <v>27187</v>
      </c>
      <c r="H32" s="93">
        <v>23013</v>
      </c>
      <c r="I32" s="94">
        <v>1999</v>
      </c>
      <c r="J32" s="92">
        <v>10010</v>
      </c>
      <c r="K32" s="93">
        <v>10514</v>
      </c>
      <c r="L32" s="93">
        <v>9402</v>
      </c>
      <c r="M32" s="93">
        <v>16957</v>
      </c>
      <c r="N32" s="93">
        <v>25530</v>
      </c>
      <c r="O32" s="93">
        <v>21405</v>
      </c>
      <c r="P32" s="94">
        <v>1897</v>
      </c>
      <c r="Q32" s="92">
        <v>19177</v>
      </c>
      <c r="R32" s="93">
        <v>21061</v>
      </c>
      <c r="S32" s="93">
        <v>18992</v>
      </c>
      <c r="T32" s="93">
        <v>33156</v>
      </c>
      <c r="U32" s="93">
        <v>52717</v>
      </c>
      <c r="V32" s="93">
        <v>44418</v>
      </c>
      <c r="W32" s="93">
        <v>3896</v>
      </c>
    </row>
    <row r="33" spans="1:23">
      <c r="A33" s="263">
        <v>2025</v>
      </c>
      <c r="B33" s="258" t="s">
        <v>365</v>
      </c>
      <c r="C33" s="93">
        <v>8341</v>
      </c>
      <c r="D33" s="93">
        <v>9159</v>
      </c>
      <c r="E33" s="93">
        <v>8604</v>
      </c>
      <c r="F33" s="93">
        <v>12153</v>
      </c>
      <c r="G33" s="93">
        <v>17940</v>
      </c>
      <c r="H33" s="93">
        <v>14778</v>
      </c>
      <c r="I33" s="94">
        <v>1695</v>
      </c>
      <c r="J33" s="92">
        <v>8643</v>
      </c>
      <c r="K33" s="93">
        <v>9474</v>
      </c>
      <c r="L33" s="93">
        <v>8801</v>
      </c>
      <c r="M33" s="93">
        <v>12444</v>
      </c>
      <c r="N33" s="93">
        <v>17042</v>
      </c>
      <c r="O33" s="93">
        <v>13949</v>
      </c>
      <c r="P33" s="94">
        <v>1624</v>
      </c>
      <c r="Q33" s="92">
        <v>16984</v>
      </c>
      <c r="R33" s="93">
        <v>18633</v>
      </c>
      <c r="S33" s="93">
        <v>17405</v>
      </c>
      <c r="T33" s="93">
        <v>24597</v>
      </c>
      <c r="U33" s="93">
        <v>34982</v>
      </c>
      <c r="V33" s="93">
        <v>28727</v>
      </c>
      <c r="W33" s="93">
        <v>3319</v>
      </c>
    </row>
    <row r="34" spans="1:23">
      <c r="A34" s="263">
        <v>2025</v>
      </c>
      <c r="B34" s="258" t="s">
        <v>366</v>
      </c>
      <c r="C34" s="93">
        <v>3883</v>
      </c>
      <c r="D34" s="93">
        <v>4200</v>
      </c>
      <c r="E34" s="93">
        <v>4078</v>
      </c>
      <c r="F34" s="93">
        <v>5134</v>
      </c>
      <c r="G34" s="93">
        <v>6667</v>
      </c>
      <c r="H34" s="93">
        <v>5303</v>
      </c>
      <c r="I34" s="94">
        <v>825</v>
      </c>
      <c r="J34" s="92">
        <v>4668</v>
      </c>
      <c r="K34" s="93">
        <v>5106</v>
      </c>
      <c r="L34" s="93">
        <v>4914</v>
      </c>
      <c r="M34" s="93">
        <v>5795</v>
      </c>
      <c r="N34" s="93">
        <v>7227</v>
      </c>
      <c r="O34" s="93">
        <v>5771</v>
      </c>
      <c r="P34" s="94">
        <v>864</v>
      </c>
      <c r="Q34" s="92">
        <v>8551</v>
      </c>
      <c r="R34" s="93">
        <v>9306</v>
      </c>
      <c r="S34" s="93">
        <v>8992</v>
      </c>
      <c r="T34" s="93">
        <v>10929</v>
      </c>
      <c r="U34" s="93">
        <v>13894</v>
      </c>
      <c r="V34" s="93">
        <v>11074</v>
      </c>
      <c r="W34" s="93">
        <v>1689</v>
      </c>
    </row>
    <row r="35" spans="1:23">
      <c r="A35" s="263">
        <v>2025</v>
      </c>
      <c r="B35" s="122" t="s">
        <v>367</v>
      </c>
      <c r="C35" s="93">
        <v>1454</v>
      </c>
      <c r="D35" s="93">
        <v>1489</v>
      </c>
      <c r="E35" s="93">
        <v>1452</v>
      </c>
      <c r="F35" s="93">
        <v>1711</v>
      </c>
      <c r="G35" s="93">
        <v>2018</v>
      </c>
      <c r="H35" s="93">
        <v>1444</v>
      </c>
      <c r="I35" s="94">
        <v>286</v>
      </c>
      <c r="J35" s="92">
        <v>2278</v>
      </c>
      <c r="K35" s="93">
        <v>2374</v>
      </c>
      <c r="L35" s="93">
        <v>2260</v>
      </c>
      <c r="M35" s="93">
        <v>2492</v>
      </c>
      <c r="N35" s="93">
        <v>2683</v>
      </c>
      <c r="O35" s="93">
        <v>2119</v>
      </c>
      <c r="P35" s="94">
        <v>431</v>
      </c>
      <c r="Q35" s="92">
        <v>3732</v>
      </c>
      <c r="R35" s="93">
        <v>3863</v>
      </c>
      <c r="S35" s="93">
        <v>3712</v>
      </c>
      <c r="T35" s="93">
        <v>4203</v>
      </c>
      <c r="U35" s="93">
        <v>4701</v>
      </c>
      <c r="V35" s="93">
        <v>3563</v>
      </c>
      <c r="W35" s="93">
        <v>717</v>
      </c>
    </row>
    <row r="36" spans="1:23">
      <c r="A36" s="264">
        <v>2025</v>
      </c>
      <c r="B36" s="134" t="s">
        <v>274</v>
      </c>
      <c r="C36" s="138">
        <v>64430</v>
      </c>
      <c r="D36" s="138">
        <v>66154</v>
      </c>
      <c r="E36" s="138">
        <v>56907</v>
      </c>
      <c r="F36" s="138">
        <v>178064</v>
      </c>
      <c r="G36" s="138">
        <v>308421</v>
      </c>
      <c r="H36" s="138">
        <v>191579</v>
      </c>
      <c r="I36" s="139">
        <v>11449</v>
      </c>
      <c r="J36" s="140">
        <v>74508</v>
      </c>
      <c r="K36" s="138">
        <v>70746</v>
      </c>
      <c r="L36" s="138">
        <v>57283</v>
      </c>
      <c r="M36" s="138">
        <v>199822</v>
      </c>
      <c r="N36" s="138">
        <v>312406</v>
      </c>
      <c r="O36" s="138">
        <v>185351</v>
      </c>
      <c r="P36" s="139">
        <v>10904</v>
      </c>
      <c r="Q36" s="140">
        <v>138938</v>
      </c>
      <c r="R36" s="138">
        <v>136900</v>
      </c>
      <c r="S36" s="138">
        <v>114190</v>
      </c>
      <c r="T36" s="138">
        <v>377886</v>
      </c>
      <c r="U36" s="138">
        <v>620827</v>
      </c>
      <c r="V36" s="138">
        <v>376930</v>
      </c>
      <c r="W36" s="138">
        <v>22353</v>
      </c>
    </row>
    <row r="37" spans="1:23">
      <c r="A37" s="284" t="s">
        <v>587</v>
      </c>
      <c r="B37" s="267"/>
      <c r="C37" s="267"/>
      <c r="D37" s="267"/>
      <c r="E37" s="267"/>
      <c r="F37" s="267"/>
      <c r="G37" s="267"/>
      <c r="H37" s="267"/>
      <c r="I37" s="267"/>
      <c r="J37" s="267"/>
      <c r="K37" s="267"/>
      <c r="L37" s="267"/>
      <c r="M37" s="267"/>
      <c r="N37" s="267"/>
      <c r="O37" s="267"/>
      <c r="P37" s="267"/>
      <c r="Q37" s="267"/>
      <c r="R37" s="267"/>
      <c r="S37" s="267"/>
      <c r="T37" s="267"/>
      <c r="U37" s="267"/>
      <c r="V37" s="267"/>
      <c r="W37" s="267"/>
    </row>
    <row r="38" spans="1:23" ht="17.25">
      <c r="A38" s="272" t="s">
        <v>1048</v>
      </c>
    </row>
    <row r="39" spans="1:23" ht="17.25">
      <c r="A39" s="273" t="s">
        <v>1049</v>
      </c>
    </row>
    <row r="40" spans="1:23" ht="30" customHeight="1">
      <c r="A40" s="274" t="s">
        <v>233</v>
      </c>
      <c r="B40" s="274" t="s">
        <v>586</v>
      </c>
      <c r="C40" s="274" t="s">
        <v>595</v>
      </c>
      <c r="D40" s="274" t="s">
        <v>596</v>
      </c>
      <c r="E40" s="274" t="s">
        <v>597</v>
      </c>
      <c r="F40" s="274" t="s">
        <v>598</v>
      </c>
      <c r="G40" s="274" t="s">
        <v>599</v>
      </c>
      <c r="H40" s="274" t="s">
        <v>600</v>
      </c>
      <c r="I40" s="274" t="s">
        <v>601</v>
      </c>
      <c r="J40" s="274" t="s">
        <v>602</v>
      </c>
      <c r="K40" s="274" t="s">
        <v>603</v>
      </c>
      <c r="L40" s="274" t="s">
        <v>604</v>
      </c>
      <c r="M40" s="274" t="s">
        <v>605</v>
      </c>
      <c r="N40" s="274" t="s">
        <v>606</v>
      </c>
      <c r="O40" s="274" t="s">
        <v>607</v>
      </c>
      <c r="P40" s="274" t="s">
        <v>608</v>
      </c>
      <c r="Q40" s="274" t="s">
        <v>609</v>
      </c>
      <c r="R40" s="274" t="s">
        <v>610</v>
      </c>
      <c r="S40" s="274" t="s">
        <v>611</v>
      </c>
      <c r="T40" s="274" t="s">
        <v>612</v>
      </c>
      <c r="U40" s="274" t="s">
        <v>613</v>
      </c>
      <c r="V40" s="274" t="s">
        <v>614</v>
      </c>
      <c r="W40" s="274" t="s">
        <v>615</v>
      </c>
    </row>
    <row r="41" spans="1:23">
      <c r="A41" s="337">
        <v>2016</v>
      </c>
      <c r="B41" s="258" t="s">
        <v>1109</v>
      </c>
      <c r="C41" s="124">
        <v>2.1800000000000002</v>
      </c>
      <c r="D41" s="124">
        <v>1.76</v>
      </c>
      <c r="E41" s="124">
        <v>1.24</v>
      </c>
      <c r="F41" s="124">
        <v>9.94</v>
      </c>
      <c r="G41" s="124">
        <v>8.73</v>
      </c>
      <c r="H41" s="124">
        <v>1.91</v>
      </c>
      <c r="I41" s="125">
        <v>0.13</v>
      </c>
      <c r="J41" s="126">
        <v>2.0099999999999998</v>
      </c>
      <c r="K41" s="124">
        <v>1.35</v>
      </c>
      <c r="L41" s="124">
        <v>0.67</v>
      </c>
      <c r="M41" s="124">
        <v>9.1</v>
      </c>
      <c r="N41" s="124">
        <v>8.0399999999999991</v>
      </c>
      <c r="O41" s="124">
        <v>1.66</v>
      </c>
      <c r="P41" s="125">
        <v>0.1</v>
      </c>
      <c r="Q41" s="126">
        <v>2.09</v>
      </c>
      <c r="R41" s="124">
        <v>1.55</v>
      </c>
      <c r="S41" s="124">
        <v>0.95</v>
      </c>
      <c r="T41" s="124">
        <v>9.51</v>
      </c>
      <c r="U41" s="124">
        <v>8.3699999999999992</v>
      </c>
      <c r="V41" s="124">
        <v>1.78</v>
      </c>
      <c r="W41" s="124">
        <v>0.12</v>
      </c>
    </row>
    <row r="42" spans="1:23">
      <c r="A42" s="337">
        <v>2016</v>
      </c>
      <c r="B42" s="258" t="s">
        <v>369</v>
      </c>
      <c r="C42" s="124">
        <v>2.17</v>
      </c>
      <c r="D42" s="124">
        <v>1.81</v>
      </c>
      <c r="E42" s="124">
        <v>1.23</v>
      </c>
      <c r="F42" s="124">
        <v>10.53</v>
      </c>
      <c r="G42" s="124">
        <v>12.2</v>
      </c>
      <c r="H42" s="124">
        <v>3.36</v>
      </c>
      <c r="I42" s="125">
        <v>0.26</v>
      </c>
      <c r="J42" s="126">
        <v>1.96</v>
      </c>
      <c r="K42" s="124">
        <v>1.53</v>
      </c>
      <c r="L42" s="124">
        <v>0.82</v>
      </c>
      <c r="M42" s="124">
        <v>10.25</v>
      </c>
      <c r="N42" s="124">
        <v>11.85</v>
      </c>
      <c r="O42" s="124">
        <v>3.08</v>
      </c>
      <c r="P42" s="125">
        <v>0.21</v>
      </c>
      <c r="Q42" s="126">
        <v>2.06</v>
      </c>
      <c r="R42" s="124">
        <v>1.66</v>
      </c>
      <c r="S42" s="124">
        <v>1.01</v>
      </c>
      <c r="T42" s="124">
        <v>10.38</v>
      </c>
      <c r="U42" s="124">
        <v>12.01</v>
      </c>
      <c r="V42" s="124">
        <v>3.21</v>
      </c>
      <c r="W42" s="124">
        <v>0.23</v>
      </c>
    </row>
    <row r="43" spans="1:23">
      <c r="A43" s="337">
        <v>2016</v>
      </c>
      <c r="B43" s="258" t="s">
        <v>355</v>
      </c>
      <c r="C43" s="124">
        <v>2.23</v>
      </c>
      <c r="D43" s="124">
        <v>1.93</v>
      </c>
      <c r="E43" s="124">
        <v>1.25</v>
      </c>
      <c r="F43" s="124">
        <v>11.04</v>
      </c>
      <c r="G43" s="124">
        <v>16.329999999999998</v>
      </c>
      <c r="H43" s="124">
        <v>5.36</v>
      </c>
      <c r="I43" s="125">
        <v>0.43</v>
      </c>
      <c r="J43" s="126">
        <v>2.12</v>
      </c>
      <c r="K43" s="124">
        <v>1.71</v>
      </c>
      <c r="L43" s="124">
        <v>0.95</v>
      </c>
      <c r="M43" s="124">
        <v>11.2</v>
      </c>
      <c r="N43" s="124">
        <v>16.03</v>
      </c>
      <c r="O43" s="124">
        <v>4.97</v>
      </c>
      <c r="P43" s="125">
        <v>0.39</v>
      </c>
      <c r="Q43" s="126">
        <v>2.17</v>
      </c>
      <c r="R43" s="124">
        <v>1.81</v>
      </c>
      <c r="S43" s="124">
        <v>1.0900000000000001</v>
      </c>
      <c r="T43" s="124">
        <v>11.13</v>
      </c>
      <c r="U43" s="124">
        <v>16.170000000000002</v>
      </c>
      <c r="V43" s="124">
        <v>5.15</v>
      </c>
      <c r="W43" s="124">
        <v>0.41</v>
      </c>
    </row>
    <row r="44" spans="1:23">
      <c r="A44" s="337">
        <v>2016</v>
      </c>
      <c r="B44" s="258" t="s">
        <v>356</v>
      </c>
      <c r="C44" s="124">
        <v>2.17</v>
      </c>
      <c r="D44" s="124">
        <v>1.97</v>
      </c>
      <c r="E44" s="124">
        <v>1.23</v>
      </c>
      <c r="F44" s="124">
        <v>11.02</v>
      </c>
      <c r="G44" s="124">
        <v>18.350000000000001</v>
      </c>
      <c r="H44" s="124">
        <v>6.56</v>
      </c>
      <c r="I44" s="125">
        <v>0.52</v>
      </c>
      <c r="J44" s="126">
        <v>2.2400000000000002</v>
      </c>
      <c r="K44" s="124">
        <v>1.87</v>
      </c>
      <c r="L44" s="124">
        <v>1.01</v>
      </c>
      <c r="M44" s="124">
        <v>11.33</v>
      </c>
      <c r="N44" s="124">
        <v>18.28</v>
      </c>
      <c r="O44" s="124">
        <v>6.22</v>
      </c>
      <c r="P44" s="125">
        <v>0.5</v>
      </c>
      <c r="Q44" s="126">
        <v>2.21</v>
      </c>
      <c r="R44" s="124">
        <v>1.92</v>
      </c>
      <c r="S44" s="124">
        <v>1.1100000000000001</v>
      </c>
      <c r="T44" s="124">
        <v>11.19</v>
      </c>
      <c r="U44" s="124">
        <v>18.309999999999999</v>
      </c>
      <c r="V44" s="124">
        <v>6.38</v>
      </c>
      <c r="W44" s="124">
        <v>0.51</v>
      </c>
    </row>
    <row r="45" spans="1:23">
      <c r="A45" s="337">
        <v>2016</v>
      </c>
      <c r="B45" s="258" t="s">
        <v>357</v>
      </c>
      <c r="C45" s="124">
        <v>2.39</v>
      </c>
      <c r="D45" s="124">
        <v>2.0499999999999998</v>
      </c>
      <c r="E45" s="124">
        <v>1.26</v>
      </c>
      <c r="F45" s="124">
        <v>10.64</v>
      </c>
      <c r="G45" s="124">
        <v>19.760000000000002</v>
      </c>
      <c r="H45" s="124">
        <v>8.43</v>
      </c>
      <c r="I45" s="125">
        <v>0.61</v>
      </c>
      <c r="J45" s="126">
        <v>2.46</v>
      </c>
      <c r="K45" s="124">
        <v>1.98</v>
      </c>
      <c r="L45" s="124">
        <v>1.1299999999999999</v>
      </c>
      <c r="M45" s="124">
        <v>10.52</v>
      </c>
      <c r="N45" s="124">
        <v>19.09</v>
      </c>
      <c r="O45" s="124">
        <v>7.87</v>
      </c>
      <c r="P45" s="125">
        <v>0.56000000000000005</v>
      </c>
      <c r="Q45" s="126">
        <v>2.4300000000000002</v>
      </c>
      <c r="R45" s="124">
        <v>2.0099999999999998</v>
      </c>
      <c r="S45" s="124">
        <v>1.19</v>
      </c>
      <c r="T45" s="124">
        <v>10.58</v>
      </c>
      <c r="U45" s="124">
        <v>19.41</v>
      </c>
      <c r="V45" s="124">
        <v>8.14</v>
      </c>
      <c r="W45" s="124">
        <v>0.57999999999999996</v>
      </c>
    </row>
    <row r="46" spans="1:23">
      <c r="A46" s="337">
        <v>2016</v>
      </c>
      <c r="B46" s="258" t="s">
        <v>358</v>
      </c>
      <c r="C46" s="124">
        <v>2.59</v>
      </c>
      <c r="D46" s="124">
        <v>2.19</v>
      </c>
      <c r="E46" s="124">
        <v>1.35</v>
      </c>
      <c r="F46" s="124">
        <v>9.8800000000000008</v>
      </c>
      <c r="G46" s="124">
        <v>20.46</v>
      </c>
      <c r="H46" s="124">
        <v>10.82</v>
      </c>
      <c r="I46" s="125">
        <v>0.78</v>
      </c>
      <c r="J46" s="126">
        <v>2.79</v>
      </c>
      <c r="K46" s="124">
        <v>2.17</v>
      </c>
      <c r="L46" s="124">
        <v>1.28</v>
      </c>
      <c r="M46" s="124">
        <v>10.15</v>
      </c>
      <c r="N46" s="124">
        <v>19.440000000000001</v>
      </c>
      <c r="O46" s="124">
        <v>10.18</v>
      </c>
      <c r="P46" s="125">
        <v>0.75</v>
      </c>
      <c r="Q46" s="126">
        <v>2.69</v>
      </c>
      <c r="R46" s="124">
        <v>2.1800000000000002</v>
      </c>
      <c r="S46" s="124">
        <v>1.31</v>
      </c>
      <c r="T46" s="124">
        <v>10.02</v>
      </c>
      <c r="U46" s="124">
        <v>19.93</v>
      </c>
      <c r="V46" s="124">
        <v>10.48</v>
      </c>
      <c r="W46" s="124">
        <v>0.77</v>
      </c>
    </row>
    <row r="47" spans="1:23">
      <c r="A47" s="337">
        <v>2016</v>
      </c>
      <c r="B47" s="258" t="s">
        <v>359</v>
      </c>
      <c r="C47" s="124">
        <v>3.17</v>
      </c>
      <c r="D47" s="124">
        <v>2.63</v>
      </c>
      <c r="E47" s="124">
        <v>1.65</v>
      </c>
      <c r="F47" s="124">
        <v>10.11</v>
      </c>
      <c r="G47" s="124">
        <v>21.46</v>
      </c>
      <c r="H47" s="124">
        <v>13.69</v>
      </c>
      <c r="I47" s="125">
        <v>1.03</v>
      </c>
      <c r="J47" s="126">
        <v>3.36</v>
      </c>
      <c r="K47" s="124">
        <v>2.61</v>
      </c>
      <c r="L47" s="124">
        <v>1.49</v>
      </c>
      <c r="M47" s="124">
        <v>10.56</v>
      </c>
      <c r="N47" s="124">
        <v>19.989999999999998</v>
      </c>
      <c r="O47" s="124">
        <v>12.61</v>
      </c>
      <c r="P47" s="125">
        <v>0.93</v>
      </c>
      <c r="Q47" s="126">
        <v>3.27</v>
      </c>
      <c r="R47" s="124">
        <v>2.62</v>
      </c>
      <c r="S47" s="124">
        <v>1.57</v>
      </c>
      <c r="T47" s="124">
        <v>10.34</v>
      </c>
      <c r="U47" s="124">
        <v>20.69</v>
      </c>
      <c r="V47" s="124">
        <v>13.13</v>
      </c>
      <c r="W47" s="124">
        <v>0.98</v>
      </c>
    </row>
    <row r="48" spans="1:23">
      <c r="A48" s="337">
        <v>2016</v>
      </c>
      <c r="B48" s="258" t="s">
        <v>360</v>
      </c>
      <c r="C48" s="124">
        <v>4.03</v>
      </c>
      <c r="D48" s="124">
        <v>3.54</v>
      </c>
      <c r="E48" s="124">
        <v>2.2799999999999998</v>
      </c>
      <c r="F48" s="124">
        <v>11.11</v>
      </c>
      <c r="G48" s="124">
        <v>22.92</v>
      </c>
      <c r="H48" s="124">
        <v>16.63</v>
      </c>
      <c r="I48" s="125">
        <v>1.38</v>
      </c>
      <c r="J48" s="126">
        <v>4.08</v>
      </c>
      <c r="K48" s="124">
        <v>3.26</v>
      </c>
      <c r="L48" s="124">
        <v>1.94</v>
      </c>
      <c r="M48" s="124">
        <v>11.49</v>
      </c>
      <c r="N48" s="124">
        <v>20.329999999999998</v>
      </c>
      <c r="O48" s="124">
        <v>14.2</v>
      </c>
      <c r="P48" s="125">
        <v>1.17</v>
      </c>
      <c r="Q48" s="126">
        <v>4.0599999999999996</v>
      </c>
      <c r="R48" s="124">
        <v>3.4</v>
      </c>
      <c r="S48" s="124">
        <v>2.1</v>
      </c>
      <c r="T48" s="124">
        <v>11.31</v>
      </c>
      <c r="U48" s="124">
        <v>21.57</v>
      </c>
      <c r="V48" s="124">
        <v>15.36</v>
      </c>
      <c r="W48" s="124">
        <v>1.27</v>
      </c>
    </row>
    <row r="49" spans="1:23">
      <c r="A49" s="337">
        <v>2016</v>
      </c>
      <c r="B49" s="258" t="s">
        <v>361</v>
      </c>
      <c r="C49" s="124">
        <v>5.51</v>
      </c>
      <c r="D49" s="124">
        <v>5.13</v>
      </c>
      <c r="E49" s="124">
        <v>3.34</v>
      </c>
      <c r="F49" s="124">
        <v>12.3</v>
      </c>
      <c r="G49" s="124">
        <v>23.52</v>
      </c>
      <c r="H49" s="124">
        <v>17.73</v>
      </c>
      <c r="I49" s="125">
        <v>1.77</v>
      </c>
      <c r="J49" s="126">
        <v>5.32</v>
      </c>
      <c r="K49" s="124">
        <v>4.4400000000000004</v>
      </c>
      <c r="L49" s="124">
        <v>2.84</v>
      </c>
      <c r="M49" s="124">
        <v>12.13</v>
      </c>
      <c r="N49" s="124">
        <v>19.73</v>
      </c>
      <c r="O49" s="124">
        <v>14.73</v>
      </c>
      <c r="P49" s="125">
        <v>1.45</v>
      </c>
      <c r="Q49" s="126">
        <v>5.41</v>
      </c>
      <c r="R49" s="124">
        <v>4.7699999999999996</v>
      </c>
      <c r="S49" s="124">
        <v>3.08</v>
      </c>
      <c r="T49" s="124">
        <v>12.21</v>
      </c>
      <c r="U49" s="124">
        <v>21.55</v>
      </c>
      <c r="V49" s="124">
        <v>16.16</v>
      </c>
      <c r="W49" s="124">
        <v>1.6</v>
      </c>
    </row>
    <row r="50" spans="1:23">
      <c r="A50" s="337">
        <v>2016</v>
      </c>
      <c r="B50" s="258" t="s">
        <v>362</v>
      </c>
      <c r="C50" s="124">
        <v>7.03</v>
      </c>
      <c r="D50" s="124">
        <v>6.8</v>
      </c>
      <c r="E50" s="124">
        <v>4.59</v>
      </c>
      <c r="F50" s="124">
        <v>13.14</v>
      </c>
      <c r="G50" s="124">
        <v>21.82</v>
      </c>
      <c r="H50" s="124">
        <v>16.84</v>
      </c>
      <c r="I50" s="125">
        <v>2.13</v>
      </c>
      <c r="J50" s="126">
        <v>6.55</v>
      </c>
      <c r="K50" s="124">
        <v>5.8</v>
      </c>
      <c r="L50" s="124">
        <v>3.77</v>
      </c>
      <c r="M50" s="124">
        <v>12.36</v>
      </c>
      <c r="N50" s="124">
        <v>17.739999999999998</v>
      </c>
      <c r="O50" s="124">
        <v>13.41</v>
      </c>
      <c r="P50" s="125">
        <v>1.66</v>
      </c>
      <c r="Q50" s="126">
        <v>6.77</v>
      </c>
      <c r="R50" s="124">
        <v>6.28</v>
      </c>
      <c r="S50" s="124">
        <v>4.16</v>
      </c>
      <c r="T50" s="124">
        <v>12.73</v>
      </c>
      <c r="U50" s="124">
        <v>19.68</v>
      </c>
      <c r="V50" s="124">
        <v>15.04</v>
      </c>
      <c r="W50" s="124">
        <v>1.88</v>
      </c>
    </row>
    <row r="51" spans="1:23">
      <c r="A51" s="337">
        <v>2016</v>
      </c>
      <c r="B51" s="258" t="s">
        <v>363</v>
      </c>
      <c r="C51" s="124">
        <v>8.0399999999999991</v>
      </c>
      <c r="D51" s="124">
        <v>7.77</v>
      </c>
      <c r="E51" s="124">
        <v>5.46</v>
      </c>
      <c r="F51" s="124">
        <v>13.22</v>
      </c>
      <c r="G51" s="124">
        <v>19.09</v>
      </c>
      <c r="H51" s="124">
        <v>14.41</v>
      </c>
      <c r="I51" s="125">
        <v>2.2599999999999998</v>
      </c>
      <c r="J51" s="126">
        <v>7.46</v>
      </c>
      <c r="K51" s="124">
        <v>6.77</v>
      </c>
      <c r="L51" s="124">
        <v>4.6100000000000003</v>
      </c>
      <c r="M51" s="124">
        <v>12.15</v>
      </c>
      <c r="N51" s="124">
        <v>15.49</v>
      </c>
      <c r="O51" s="124">
        <v>11.43</v>
      </c>
      <c r="P51" s="125">
        <v>1.75</v>
      </c>
      <c r="Q51" s="126">
        <v>7.74</v>
      </c>
      <c r="R51" s="124">
        <v>7.24</v>
      </c>
      <c r="S51" s="124">
        <v>5.0199999999999996</v>
      </c>
      <c r="T51" s="124">
        <v>12.66</v>
      </c>
      <c r="U51" s="124">
        <v>17.21</v>
      </c>
      <c r="V51" s="124">
        <v>12.85</v>
      </c>
      <c r="W51" s="124">
        <v>1.99</v>
      </c>
    </row>
    <row r="52" spans="1:23">
      <c r="A52" s="337">
        <v>2016</v>
      </c>
      <c r="B52" s="258" t="s">
        <v>364</v>
      </c>
      <c r="C52" s="124">
        <v>9.25</v>
      </c>
      <c r="D52" s="124">
        <v>8.4499999999999993</v>
      </c>
      <c r="E52" s="124">
        <v>6.06</v>
      </c>
      <c r="F52" s="124">
        <v>12.99</v>
      </c>
      <c r="G52" s="124">
        <v>16.16</v>
      </c>
      <c r="H52" s="124">
        <v>11.78</v>
      </c>
      <c r="I52" s="125">
        <v>2.34</v>
      </c>
      <c r="J52" s="126">
        <v>8.1300000000000008</v>
      </c>
      <c r="K52" s="124">
        <v>7.57</v>
      </c>
      <c r="L52" s="124">
        <v>5.26</v>
      </c>
      <c r="M52" s="124">
        <v>11.6</v>
      </c>
      <c r="N52" s="124">
        <v>13.35</v>
      </c>
      <c r="O52" s="124">
        <v>9.5399999999999991</v>
      </c>
      <c r="P52" s="125">
        <v>1.8</v>
      </c>
      <c r="Q52" s="126">
        <v>8.65</v>
      </c>
      <c r="R52" s="124">
        <v>7.97</v>
      </c>
      <c r="S52" s="124">
        <v>5.63</v>
      </c>
      <c r="T52" s="124">
        <v>12.24</v>
      </c>
      <c r="U52" s="124">
        <v>14.65</v>
      </c>
      <c r="V52" s="124">
        <v>10.57</v>
      </c>
      <c r="W52" s="124">
        <v>2.0499999999999998</v>
      </c>
    </row>
    <row r="53" spans="1:23">
      <c r="A53" s="337">
        <v>2016</v>
      </c>
      <c r="B53" s="258" t="s">
        <v>365</v>
      </c>
      <c r="C53" s="124">
        <v>10.6</v>
      </c>
      <c r="D53" s="124">
        <v>9.1999999999999993</v>
      </c>
      <c r="E53" s="124">
        <v>6.71</v>
      </c>
      <c r="F53" s="124">
        <v>13.37</v>
      </c>
      <c r="G53" s="124">
        <v>14.91</v>
      </c>
      <c r="H53" s="124">
        <v>10.23</v>
      </c>
      <c r="I53" s="125">
        <v>2.4700000000000002</v>
      </c>
      <c r="J53" s="126">
        <v>9.4600000000000009</v>
      </c>
      <c r="K53" s="124">
        <v>8.3800000000000008</v>
      </c>
      <c r="L53" s="124">
        <v>5.82</v>
      </c>
      <c r="M53" s="124">
        <v>11.73</v>
      </c>
      <c r="N53" s="124">
        <v>11.94</v>
      </c>
      <c r="O53" s="124">
        <v>8.26</v>
      </c>
      <c r="P53" s="125">
        <v>2.04</v>
      </c>
      <c r="Q53" s="126">
        <v>9.9600000000000009</v>
      </c>
      <c r="R53" s="124">
        <v>8.74</v>
      </c>
      <c r="S53" s="124">
        <v>6.21</v>
      </c>
      <c r="T53" s="124">
        <v>12.44</v>
      </c>
      <c r="U53" s="124">
        <v>13.22</v>
      </c>
      <c r="V53" s="124">
        <v>9.1199999999999992</v>
      </c>
      <c r="W53" s="124">
        <v>2.23</v>
      </c>
    </row>
    <row r="54" spans="1:23">
      <c r="A54" s="337">
        <v>2016</v>
      </c>
      <c r="B54" s="258" t="s">
        <v>366</v>
      </c>
      <c r="C54" s="124">
        <v>12.06</v>
      </c>
      <c r="D54" s="124">
        <v>9.83</v>
      </c>
      <c r="E54" s="124">
        <v>7.36</v>
      </c>
      <c r="F54" s="124">
        <v>13.31</v>
      </c>
      <c r="G54" s="124">
        <v>13.51</v>
      </c>
      <c r="H54" s="124">
        <v>8.9</v>
      </c>
      <c r="I54" s="125">
        <v>2.58</v>
      </c>
      <c r="J54" s="126">
        <v>10.75</v>
      </c>
      <c r="K54" s="124">
        <v>8.89</v>
      </c>
      <c r="L54" s="124">
        <v>6.42</v>
      </c>
      <c r="M54" s="124">
        <v>11.53</v>
      </c>
      <c r="N54" s="124">
        <v>10.36</v>
      </c>
      <c r="O54" s="124">
        <v>6.89</v>
      </c>
      <c r="P54" s="125">
        <v>2.11</v>
      </c>
      <c r="Q54" s="126">
        <v>11.27</v>
      </c>
      <c r="R54" s="124">
        <v>9.27</v>
      </c>
      <c r="S54" s="124">
        <v>6.79</v>
      </c>
      <c r="T54" s="124">
        <v>12.24</v>
      </c>
      <c r="U54" s="124">
        <v>11.61</v>
      </c>
      <c r="V54" s="124">
        <v>7.69</v>
      </c>
      <c r="W54" s="124">
        <v>2.2999999999999998</v>
      </c>
    </row>
    <row r="55" spans="1:23">
      <c r="A55" s="337">
        <v>2016</v>
      </c>
      <c r="B55" s="258" t="s">
        <v>367</v>
      </c>
      <c r="C55" s="124">
        <v>12.38</v>
      </c>
      <c r="D55" s="124">
        <v>9.7899999999999991</v>
      </c>
      <c r="E55" s="124">
        <v>7.58</v>
      </c>
      <c r="F55" s="124">
        <v>12.32</v>
      </c>
      <c r="G55" s="124">
        <v>10.91</v>
      </c>
      <c r="H55" s="124">
        <v>7.1</v>
      </c>
      <c r="I55" s="125">
        <v>2.9</v>
      </c>
      <c r="J55" s="126">
        <v>10.91</v>
      </c>
      <c r="K55" s="124">
        <v>8.4</v>
      </c>
      <c r="L55" s="124">
        <v>6.57</v>
      </c>
      <c r="M55" s="124">
        <v>10.050000000000001</v>
      </c>
      <c r="N55" s="124">
        <v>8.6</v>
      </c>
      <c r="O55" s="124">
        <v>5.5</v>
      </c>
      <c r="P55" s="125">
        <v>2.5</v>
      </c>
      <c r="Q55" s="126">
        <v>11.43</v>
      </c>
      <c r="R55" s="124">
        <v>8.9</v>
      </c>
      <c r="S55" s="124">
        <v>6.93</v>
      </c>
      <c r="T55" s="124">
        <v>10.86</v>
      </c>
      <c r="U55" s="124">
        <v>9.42</v>
      </c>
      <c r="V55" s="124">
        <v>6.07</v>
      </c>
      <c r="W55" s="124">
        <v>2.64</v>
      </c>
    </row>
    <row r="56" spans="1:23">
      <c r="A56" s="337">
        <v>2016</v>
      </c>
      <c r="B56" s="258" t="s">
        <v>274</v>
      </c>
      <c r="C56" s="124">
        <v>4.7699999999999996</v>
      </c>
      <c r="D56" s="124">
        <v>4.3</v>
      </c>
      <c r="E56" s="124">
        <v>2.92</v>
      </c>
      <c r="F56" s="124">
        <v>11.51</v>
      </c>
      <c r="G56" s="124">
        <v>18.75</v>
      </c>
      <c r="H56" s="124">
        <v>11.32</v>
      </c>
      <c r="I56" s="125">
        <v>1.29</v>
      </c>
      <c r="J56" s="126">
        <v>4.62</v>
      </c>
      <c r="K56" s="124">
        <v>3.92</v>
      </c>
      <c r="L56" s="124">
        <v>2.52</v>
      </c>
      <c r="M56" s="124">
        <v>11.18</v>
      </c>
      <c r="N56" s="124">
        <v>16.62</v>
      </c>
      <c r="O56" s="124">
        <v>9.61</v>
      </c>
      <c r="P56" s="125">
        <v>1.08</v>
      </c>
      <c r="Q56" s="126">
        <v>4.6900000000000004</v>
      </c>
      <c r="R56" s="124">
        <v>4.0999999999999996</v>
      </c>
      <c r="S56" s="124">
        <v>2.71</v>
      </c>
      <c r="T56" s="124">
        <v>11.34</v>
      </c>
      <c r="U56" s="124">
        <v>17.62</v>
      </c>
      <c r="V56" s="124">
        <v>10.41</v>
      </c>
      <c r="W56" s="124">
        <v>1.18</v>
      </c>
    </row>
    <row r="57" spans="1:23">
      <c r="A57" s="337">
        <v>2025</v>
      </c>
      <c r="B57" s="258" t="s">
        <v>1109</v>
      </c>
      <c r="C57" s="124">
        <v>1.7</v>
      </c>
      <c r="D57" s="124">
        <v>1.33</v>
      </c>
      <c r="E57" s="124">
        <v>1.34</v>
      </c>
      <c r="F57" s="124">
        <v>7.32</v>
      </c>
      <c r="G57" s="124">
        <v>6.1</v>
      </c>
      <c r="H57" s="124">
        <v>1.18</v>
      </c>
      <c r="I57" s="125">
        <v>0.06</v>
      </c>
      <c r="J57" s="126">
        <v>1.73</v>
      </c>
      <c r="K57" s="124">
        <v>1.24</v>
      </c>
      <c r="L57" s="124">
        <v>0.85</v>
      </c>
      <c r="M57" s="124">
        <v>7.47</v>
      </c>
      <c r="N57" s="124">
        <v>6.29</v>
      </c>
      <c r="O57" s="124">
        <v>1.28</v>
      </c>
      <c r="P57" s="125">
        <v>0.03</v>
      </c>
      <c r="Q57" s="126">
        <v>1.71</v>
      </c>
      <c r="R57" s="124">
        <v>1.28</v>
      </c>
      <c r="S57" s="124">
        <v>1.0900000000000001</v>
      </c>
      <c r="T57" s="124">
        <v>7.4</v>
      </c>
      <c r="U57" s="124">
        <v>6.2</v>
      </c>
      <c r="V57" s="124">
        <v>1.24</v>
      </c>
      <c r="W57" s="124">
        <v>0.05</v>
      </c>
    </row>
    <row r="58" spans="1:23">
      <c r="A58" s="337">
        <v>2025</v>
      </c>
      <c r="B58" s="258" t="s">
        <v>369</v>
      </c>
      <c r="C58" s="124">
        <v>1.81</v>
      </c>
      <c r="D58" s="124">
        <v>1.53</v>
      </c>
      <c r="E58" s="124">
        <v>1.25</v>
      </c>
      <c r="F58" s="124">
        <v>7.73</v>
      </c>
      <c r="G58" s="124">
        <v>9.6199999999999992</v>
      </c>
      <c r="H58" s="124">
        <v>2.84</v>
      </c>
      <c r="I58" s="125">
        <v>0.1</v>
      </c>
      <c r="J58" s="126">
        <v>1.67</v>
      </c>
      <c r="K58" s="124">
        <v>1.37</v>
      </c>
      <c r="L58" s="124">
        <v>0.96</v>
      </c>
      <c r="M58" s="124">
        <v>7.63</v>
      </c>
      <c r="N58" s="124">
        <v>8.94</v>
      </c>
      <c r="O58" s="124">
        <v>2.4700000000000002</v>
      </c>
      <c r="P58" s="125">
        <v>7.0000000000000007E-2</v>
      </c>
      <c r="Q58" s="126">
        <v>1.74</v>
      </c>
      <c r="R58" s="124">
        <v>1.45</v>
      </c>
      <c r="S58" s="124">
        <v>1.1000000000000001</v>
      </c>
      <c r="T58" s="124">
        <v>7.68</v>
      </c>
      <c r="U58" s="124">
        <v>9.26</v>
      </c>
      <c r="V58" s="124">
        <v>2.65</v>
      </c>
      <c r="W58" s="124">
        <v>0.09</v>
      </c>
    </row>
    <row r="59" spans="1:23">
      <c r="A59" s="337">
        <v>2025</v>
      </c>
      <c r="B59" s="258" t="s">
        <v>355</v>
      </c>
      <c r="C59" s="124">
        <v>1.77</v>
      </c>
      <c r="D59" s="124">
        <v>1.67</v>
      </c>
      <c r="E59" s="124">
        <v>1.32</v>
      </c>
      <c r="F59" s="124">
        <v>8.67</v>
      </c>
      <c r="G59" s="124">
        <v>12.08</v>
      </c>
      <c r="H59" s="124">
        <v>4.0199999999999996</v>
      </c>
      <c r="I59" s="125">
        <v>0.13</v>
      </c>
      <c r="J59" s="126">
        <v>1.83</v>
      </c>
      <c r="K59" s="124">
        <v>1.51</v>
      </c>
      <c r="L59" s="124">
        <v>1.05</v>
      </c>
      <c r="M59" s="124">
        <v>8.6199999999999992</v>
      </c>
      <c r="N59" s="124">
        <v>11.63</v>
      </c>
      <c r="O59" s="124">
        <v>3.63</v>
      </c>
      <c r="P59" s="125">
        <v>0.11</v>
      </c>
      <c r="Q59" s="126">
        <v>1.8</v>
      </c>
      <c r="R59" s="124">
        <v>1.58</v>
      </c>
      <c r="S59" s="124">
        <v>1.17</v>
      </c>
      <c r="T59" s="124">
        <v>8.64</v>
      </c>
      <c r="U59" s="124">
        <v>11.84</v>
      </c>
      <c r="V59" s="124">
        <v>3.81</v>
      </c>
      <c r="W59" s="124">
        <v>0.12</v>
      </c>
    </row>
    <row r="60" spans="1:23">
      <c r="A60" s="340">
        <v>2025</v>
      </c>
      <c r="B60" s="258" t="s">
        <v>356</v>
      </c>
      <c r="C60" s="124">
        <v>1.77</v>
      </c>
      <c r="D60" s="124">
        <v>1.75</v>
      </c>
      <c r="E60" s="124">
        <v>1.38</v>
      </c>
      <c r="F60" s="124">
        <v>9.32</v>
      </c>
      <c r="G60" s="124">
        <v>13.62</v>
      </c>
      <c r="H60" s="124">
        <v>4.8099999999999996</v>
      </c>
      <c r="I60" s="125">
        <v>0.17</v>
      </c>
      <c r="J60" s="126">
        <v>1.88</v>
      </c>
      <c r="K60" s="124">
        <v>1.66</v>
      </c>
      <c r="L60" s="124">
        <v>1.1599999999999999</v>
      </c>
      <c r="M60" s="124">
        <v>9.17</v>
      </c>
      <c r="N60" s="124">
        <v>13.5</v>
      </c>
      <c r="O60" s="124">
        <v>4.53</v>
      </c>
      <c r="P60" s="125">
        <v>0.15</v>
      </c>
      <c r="Q60" s="126">
        <v>1.83</v>
      </c>
      <c r="R60" s="124">
        <v>1.7</v>
      </c>
      <c r="S60" s="124">
        <v>1.26</v>
      </c>
      <c r="T60" s="124">
        <v>9.24</v>
      </c>
      <c r="U60" s="124">
        <v>13.56</v>
      </c>
      <c r="V60" s="124">
        <v>4.66</v>
      </c>
      <c r="W60" s="124">
        <v>0.16</v>
      </c>
    </row>
    <row r="61" spans="1:23">
      <c r="A61" s="337">
        <v>2025</v>
      </c>
      <c r="B61" s="258" t="s">
        <v>357</v>
      </c>
      <c r="C61" s="124">
        <v>1.92</v>
      </c>
      <c r="D61" s="124">
        <v>1.8</v>
      </c>
      <c r="E61" s="124">
        <v>1.49</v>
      </c>
      <c r="F61" s="124">
        <v>9.42</v>
      </c>
      <c r="G61" s="124">
        <v>15.51</v>
      </c>
      <c r="H61" s="124">
        <v>5.86</v>
      </c>
      <c r="I61" s="125">
        <v>0.21</v>
      </c>
      <c r="J61" s="126">
        <v>2.08</v>
      </c>
      <c r="K61" s="124">
        <v>1.88</v>
      </c>
      <c r="L61" s="124">
        <v>1.25</v>
      </c>
      <c r="M61" s="124">
        <v>9.61</v>
      </c>
      <c r="N61" s="124">
        <v>15.02</v>
      </c>
      <c r="O61" s="124">
        <v>5.45</v>
      </c>
      <c r="P61" s="125">
        <v>0.2</v>
      </c>
      <c r="Q61" s="126">
        <v>2</v>
      </c>
      <c r="R61" s="124">
        <v>1.84</v>
      </c>
      <c r="S61" s="124">
        <v>1.36</v>
      </c>
      <c r="T61" s="124">
        <v>9.52</v>
      </c>
      <c r="U61" s="124">
        <v>15.25</v>
      </c>
      <c r="V61" s="124">
        <v>5.64</v>
      </c>
      <c r="W61" s="124">
        <v>0.21</v>
      </c>
    </row>
    <row r="62" spans="1:23">
      <c r="A62" s="340">
        <v>2025</v>
      </c>
      <c r="B62" s="258" t="s">
        <v>358</v>
      </c>
      <c r="C62" s="124">
        <v>2.02</v>
      </c>
      <c r="D62" s="124">
        <v>1.97</v>
      </c>
      <c r="E62" s="124">
        <v>1.48</v>
      </c>
      <c r="F62" s="124">
        <v>9.5</v>
      </c>
      <c r="G62" s="124">
        <v>16.89</v>
      </c>
      <c r="H62" s="124">
        <v>7.2</v>
      </c>
      <c r="I62" s="125">
        <v>0.26</v>
      </c>
      <c r="J62" s="126">
        <v>2.2000000000000002</v>
      </c>
      <c r="K62" s="124">
        <v>1.96</v>
      </c>
      <c r="L62" s="124">
        <v>1.39</v>
      </c>
      <c r="M62" s="124">
        <v>9.8000000000000007</v>
      </c>
      <c r="N62" s="124">
        <v>16.21</v>
      </c>
      <c r="O62" s="124">
        <v>6.55</v>
      </c>
      <c r="P62" s="125">
        <v>0.24</v>
      </c>
      <c r="Q62" s="126">
        <v>2.12</v>
      </c>
      <c r="R62" s="124">
        <v>1.96</v>
      </c>
      <c r="S62" s="124">
        <v>1.44</v>
      </c>
      <c r="T62" s="124">
        <v>9.66</v>
      </c>
      <c r="U62" s="124">
        <v>16.53</v>
      </c>
      <c r="V62" s="124">
        <v>6.85</v>
      </c>
      <c r="W62" s="124">
        <v>0.25</v>
      </c>
    </row>
    <row r="63" spans="1:23">
      <c r="A63" s="337">
        <v>2025</v>
      </c>
      <c r="B63" s="258" t="s">
        <v>359</v>
      </c>
      <c r="C63" s="124">
        <v>2.2599999999999998</v>
      </c>
      <c r="D63" s="124">
        <v>2.09</v>
      </c>
      <c r="E63" s="124">
        <v>1.65</v>
      </c>
      <c r="F63" s="124">
        <v>9.07</v>
      </c>
      <c r="G63" s="124">
        <v>17.91</v>
      </c>
      <c r="H63" s="124">
        <v>9.3800000000000008</v>
      </c>
      <c r="I63" s="125">
        <v>0.35</v>
      </c>
      <c r="J63" s="126">
        <v>2.46</v>
      </c>
      <c r="K63" s="124">
        <v>2.17</v>
      </c>
      <c r="L63" s="124">
        <v>1.53</v>
      </c>
      <c r="M63" s="124">
        <v>9.23</v>
      </c>
      <c r="N63" s="124">
        <v>16.260000000000002</v>
      </c>
      <c r="O63" s="124">
        <v>8.0399999999999991</v>
      </c>
      <c r="P63" s="125">
        <v>0.28000000000000003</v>
      </c>
      <c r="Q63" s="126">
        <v>2.36</v>
      </c>
      <c r="R63" s="124">
        <v>2.13</v>
      </c>
      <c r="S63" s="124">
        <v>1.59</v>
      </c>
      <c r="T63" s="124">
        <v>9.15</v>
      </c>
      <c r="U63" s="124">
        <v>17.03</v>
      </c>
      <c r="V63" s="124">
        <v>8.67</v>
      </c>
      <c r="W63" s="124">
        <v>0.31</v>
      </c>
    </row>
    <row r="64" spans="1:23">
      <c r="A64" s="340">
        <v>2025</v>
      </c>
      <c r="B64" s="258" t="s">
        <v>360</v>
      </c>
      <c r="C64" s="124">
        <v>2.65</v>
      </c>
      <c r="D64" s="124">
        <v>2.5099999999999998</v>
      </c>
      <c r="E64" s="124">
        <v>1.91</v>
      </c>
      <c r="F64" s="124">
        <v>8.7899999999999991</v>
      </c>
      <c r="G64" s="124">
        <v>18.5</v>
      </c>
      <c r="H64" s="124">
        <v>11.89</v>
      </c>
      <c r="I64" s="125">
        <v>0.45</v>
      </c>
      <c r="J64" s="126">
        <v>2.88</v>
      </c>
      <c r="K64" s="124">
        <v>2.4</v>
      </c>
      <c r="L64" s="124">
        <v>1.72</v>
      </c>
      <c r="M64" s="124">
        <v>8.91</v>
      </c>
      <c r="N64" s="124">
        <v>15.94</v>
      </c>
      <c r="O64" s="124">
        <v>9.93</v>
      </c>
      <c r="P64" s="125">
        <v>0.38</v>
      </c>
      <c r="Q64" s="126">
        <v>2.77</v>
      </c>
      <c r="R64" s="124">
        <v>2.46</v>
      </c>
      <c r="S64" s="124">
        <v>1.81</v>
      </c>
      <c r="T64" s="124">
        <v>8.85</v>
      </c>
      <c r="U64" s="124">
        <v>17.149999999999999</v>
      </c>
      <c r="V64" s="124">
        <v>10.85</v>
      </c>
      <c r="W64" s="124">
        <v>0.41</v>
      </c>
    </row>
    <row r="65" spans="1:23">
      <c r="A65" s="337">
        <v>2025</v>
      </c>
      <c r="B65" s="258" t="s">
        <v>361</v>
      </c>
      <c r="C65" s="124">
        <v>3.17</v>
      </c>
      <c r="D65" s="124">
        <v>3.05</v>
      </c>
      <c r="E65" s="124">
        <v>2.39</v>
      </c>
      <c r="F65" s="124">
        <v>8.92</v>
      </c>
      <c r="G65" s="124">
        <v>19.09</v>
      </c>
      <c r="H65" s="124">
        <v>14.12</v>
      </c>
      <c r="I65" s="125">
        <v>0.6</v>
      </c>
      <c r="J65" s="126">
        <v>3.29</v>
      </c>
      <c r="K65" s="124">
        <v>2.86</v>
      </c>
      <c r="L65" s="124">
        <v>2.08</v>
      </c>
      <c r="M65" s="124">
        <v>8.99</v>
      </c>
      <c r="N65" s="124">
        <v>16.37</v>
      </c>
      <c r="O65" s="124">
        <v>11.87</v>
      </c>
      <c r="P65" s="125">
        <v>0.49</v>
      </c>
      <c r="Q65" s="126">
        <v>3.23</v>
      </c>
      <c r="R65" s="124">
        <v>2.95</v>
      </c>
      <c r="S65" s="124">
        <v>2.2200000000000002</v>
      </c>
      <c r="T65" s="124">
        <v>8.9600000000000009</v>
      </c>
      <c r="U65" s="124">
        <v>17.649999999999999</v>
      </c>
      <c r="V65" s="124">
        <v>12.93</v>
      </c>
      <c r="W65" s="124">
        <v>0.54</v>
      </c>
    </row>
    <row r="66" spans="1:23">
      <c r="A66" s="340">
        <v>2025</v>
      </c>
      <c r="B66" s="258" t="s">
        <v>362</v>
      </c>
      <c r="C66" s="124">
        <v>3.7</v>
      </c>
      <c r="D66" s="124">
        <v>3.73</v>
      </c>
      <c r="E66" s="124">
        <v>3.1</v>
      </c>
      <c r="F66" s="124">
        <v>9.17</v>
      </c>
      <c r="G66" s="124">
        <v>18.88</v>
      </c>
      <c r="H66" s="124">
        <v>15.01</v>
      </c>
      <c r="I66" s="125">
        <v>0.8</v>
      </c>
      <c r="J66" s="126">
        <v>3.84</v>
      </c>
      <c r="K66" s="124">
        <v>3.35</v>
      </c>
      <c r="L66" s="124">
        <v>2.57</v>
      </c>
      <c r="M66" s="124">
        <v>8.93</v>
      </c>
      <c r="N66" s="124">
        <v>15.85</v>
      </c>
      <c r="O66" s="124">
        <v>12.44</v>
      </c>
      <c r="P66" s="125">
        <v>0.59</v>
      </c>
      <c r="Q66" s="126">
        <v>3.77</v>
      </c>
      <c r="R66" s="124">
        <v>3.53</v>
      </c>
      <c r="S66" s="124">
        <v>2.82</v>
      </c>
      <c r="T66" s="124">
        <v>9.0500000000000007</v>
      </c>
      <c r="U66" s="124">
        <v>17.28</v>
      </c>
      <c r="V66" s="124">
        <v>13.65</v>
      </c>
      <c r="W66" s="124">
        <v>0.69</v>
      </c>
    </row>
    <row r="67" spans="1:23">
      <c r="A67" s="337">
        <v>2025</v>
      </c>
      <c r="B67" s="258" t="s">
        <v>363</v>
      </c>
      <c r="C67" s="124">
        <v>4.54</v>
      </c>
      <c r="D67" s="124">
        <v>5.03</v>
      </c>
      <c r="E67" s="124">
        <v>4.38</v>
      </c>
      <c r="F67" s="124">
        <v>9.44</v>
      </c>
      <c r="G67" s="124">
        <v>18.079999999999998</v>
      </c>
      <c r="H67" s="124">
        <v>15.01</v>
      </c>
      <c r="I67" s="125">
        <v>0.97</v>
      </c>
      <c r="J67" s="126">
        <v>4.41</v>
      </c>
      <c r="K67" s="124">
        <v>4.3899999999999997</v>
      </c>
      <c r="L67" s="124">
        <v>3.62</v>
      </c>
      <c r="M67" s="124">
        <v>9.0299999999999994</v>
      </c>
      <c r="N67" s="124">
        <v>14.79</v>
      </c>
      <c r="O67" s="124">
        <v>12.13</v>
      </c>
      <c r="P67" s="125">
        <v>0.74</v>
      </c>
      <c r="Q67" s="126">
        <v>4.47</v>
      </c>
      <c r="R67" s="124">
        <v>4.6900000000000004</v>
      </c>
      <c r="S67" s="124">
        <v>3.98</v>
      </c>
      <c r="T67" s="124">
        <v>9.2200000000000006</v>
      </c>
      <c r="U67" s="124">
        <v>16.329999999999998</v>
      </c>
      <c r="V67" s="124">
        <v>13.47</v>
      </c>
      <c r="W67" s="124">
        <v>0.85</v>
      </c>
    </row>
    <row r="68" spans="1:23">
      <c r="A68" s="340">
        <v>2025</v>
      </c>
      <c r="B68" s="258" t="s">
        <v>364</v>
      </c>
      <c r="C68" s="124">
        <v>5.56</v>
      </c>
      <c r="D68" s="124">
        <v>6.4</v>
      </c>
      <c r="E68" s="124">
        <v>5.82</v>
      </c>
      <c r="F68" s="124">
        <v>9.83</v>
      </c>
      <c r="G68" s="124">
        <v>16.5</v>
      </c>
      <c r="H68" s="124">
        <v>13.96</v>
      </c>
      <c r="I68" s="125">
        <v>1.21</v>
      </c>
      <c r="J68" s="126">
        <v>5.24</v>
      </c>
      <c r="K68" s="124">
        <v>5.51</v>
      </c>
      <c r="L68" s="124">
        <v>4.92</v>
      </c>
      <c r="M68" s="124">
        <v>8.8800000000000008</v>
      </c>
      <c r="N68" s="124">
        <v>13.37</v>
      </c>
      <c r="O68" s="124">
        <v>11.21</v>
      </c>
      <c r="P68" s="125">
        <v>0.99</v>
      </c>
      <c r="Q68" s="126">
        <v>5.39</v>
      </c>
      <c r="R68" s="124">
        <v>5.92</v>
      </c>
      <c r="S68" s="124">
        <v>5.34</v>
      </c>
      <c r="T68" s="124">
        <v>9.32</v>
      </c>
      <c r="U68" s="124">
        <v>14.82</v>
      </c>
      <c r="V68" s="124">
        <v>12.49</v>
      </c>
      <c r="W68" s="124">
        <v>1.1000000000000001</v>
      </c>
    </row>
    <row r="69" spans="1:23">
      <c r="A69" s="337">
        <v>2025</v>
      </c>
      <c r="B69" s="258" t="s">
        <v>365</v>
      </c>
      <c r="C69" s="124">
        <v>6.84</v>
      </c>
      <c r="D69" s="124">
        <v>7.51</v>
      </c>
      <c r="E69" s="124">
        <v>7.06</v>
      </c>
      <c r="F69" s="124">
        <v>9.9700000000000006</v>
      </c>
      <c r="G69" s="124">
        <v>14.71</v>
      </c>
      <c r="H69" s="124">
        <v>12.12</v>
      </c>
      <c r="I69" s="125">
        <v>1.39</v>
      </c>
      <c r="J69" s="126">
        <v>6.02</v>
      </c>
      <c r="K69" s="124">
        <v>6.6</v>
      </c>
      <c r="L69" s="124">
        <v>6.13</v>
      </c>
      <c r="M69" s="124">
        <v>8.66</v>
      </c>
      <c r="N69" s="124">
        <v>11.87</v>
      </c>
      <c r="O69" s="124">
        <v>9.7100000000000009</v>
      </c>
      <c r="P69" s="125">
        <v>1.1299999999999999</v>
      </c>
      <c r="Q69" s="126">
        <v>6.4</v>
      </c>
      <c r="R69" s="124">
        <v>7.02</v>
      </c>
      <c r="S69" s="124">
        <v>6.55</v>
      </c>
      <c r="T69" s="124">
        <v>9.26</v>
      </c>
      <c r="U69" s="124">
        <v>13.17</v>
      </c>
      <c r="V69" s="124">
        <v>10.82</v>
      </c>
      <c r="W69" s="124">
        <v>1.25</v>
      </c>
    </row>
    <row r="70" spans="1:23">
      <c r="A70" s="340">
        <v>2025</v>
      </c>
      <c r="B70" s="258" t="s">
        <v>366</v>
      </c>
      <c r="C70" s="124">
        <v>7.35</v>
      </c>
      <c r="D70" s="124">
        <v>7.95</v>
      </c>
      <c r="E70" s="124">
        <v>7.72</v>
      </c>
      <c r="F70" s="124">
        <v>9.7200000000000006</v>
      </c>
      <c r="G70" s="124">
        <v>12.62</v>
      </c>
      <c r="H70" s="124">
        <v>10.039999999999999</v>
      </c>
      <c r="I70" s="125">
        <v>1.56</v>
      </c>
      <c r="J70" s="126">
        <v>6.64</v>
      </c>
      <c r="K70" s="124">
        <v>7.26</v>
      </c>
      <c r="L70" s="124">
        <v>6.99</v>
      </c>
      <c r="M70" s="124">
        <v>8.24</v>
      </c>
      <c r="N70" s="124">
        <v>10.28</v>
      </c>
      <c r="O70" s="124">
        <v>8.2100000000000009</v>
      </c>
      <c r="P70" s="125">
        <v>1.23</v>
      </c>
      <c r="Q70" s="126">
        <v>6.94</v>
      </c>
      <c r="R70" s="124">
        <v>7.56</v>
      </c>
      <c r="S70" s="124">
        <v>7.3</v>
      </c>
      <c r="T70" s="124">
        <v>8.8699999999999992</v>
      </c>
      <c r="U70" s="124">
        <v>11.28</v>
      </c>
      <c r="V70" s="124">
        <v>8.99</v>
      </c>
      <c r="W70" s="124">
        <v>1.37</v>
      </c>
    </row>
    <row r="71" spans="1:23">
      <c r="A71" s="337">
        <v>2025</v>
      </c>
      <c r="B71" s="122" t="s">
        <v>367</v>
      </c>
      <c r="C71" s="124">
        <v>8.02</v>
      </c>
      <c r="D71" s="124">
        <v>8.2100000000000009</v>
      </c>
      <c r="E71" s="124">
        <v>8.01</v>
      </c>
      <c r="F71" s="124">
        <v>9.44</v>
      </c>
      <c r="G71" s="124">
        <v>11.13</v>
      </c>
      <c r="H71" s="124">
        <v>7.96</v>
      </c>
      <c r="I71" s="125">
        <v>1.58</v>
      </c>
      <c r="J71" s="126">
        <v>7.26</v>
      </c>
      <c r="K71" s="124">
        <v>7.57</v>
      </c>
      <c r="L71" s="124">
        <v>7.2</v>
      </c>
      <c r="M71" s="124">
        <v>7.94</v>
      </c>
      <c r="N71" s="124">
        <v>8.5500000000000007</v>
      </c>
      <c r="O71" s="124">
        <v>6.75</v>
      </c>
      <c r="P71" s="125">
        <v>1.37</v>
      </c>
      <c r="Q71" s="126">
        <v>7.54</v>
      </c>
      <c r="R71" s="124">
        <v>7.8</v>
      </c>
      <c r="S71" s="124">
        <v>7.5</v>
      </c>
      <c r="T71" s="124">
        <v>8.49</v>
      </c>
      <c r="U71" s="124">
        <v>9.49</v>
      </c>
      <c r="V71" s="124">
        <v>7.2</v>
      </c>
      <c r="W71" s="124">
        <v>1.45</v>
      </c>
    </row>
    <row r="72" spans="1:23">
      <c r="A72" s="340">
        <v>2025</v>
      </c>
      <c r="B72" s="134" t="s">
        <v>274</v>
      </c>
      <c r="C72" s="135">
        <v>3.3</v>
      </c>
      <c r="D72" s="135">
        <v>3.39</v>
      </c>
      <c r="E72" s="135">
        <v>2.91</v>
      </c>
      <c r="F72" s="135">
        <v>9.1199999999999992</v>
      </c>
      <c r="G72" s="135">
        <v>15.79</v>
      </c>
      <c r="H72" s="135">
        <v>9.81</v>
      </c>
      <c r="I72" s="136">
        <v>0.59</v>
      </c>
      <c r="J72" s="137">
        <v>3.32</v>
      </c>
      <c r="K72" s="135">
        <v>3.15</v>
      </c>
      <c r="L72" s="135">
        <v>2.5499999999999998</v>
      </c>
      <c r="M72" s="135">
        <v>8.89</v>
      </c>
      <c r="N72" s="135">
        <v>13.9</v>
      </c>
      <c r="O72" s="135">
        <v>8.25</v>
      </c>
      <c r="P72" s="136">
        <v>0.49</v>
      </c>
      <c r="Q72" s="137">
        <v>3.31</v>
      </c>
      <c r="R72" s="135">
        <v>3.26</v>
      </c>
      <c r="S72" s="135">
        <v>2.72</v>
      </c>
      <c r="T72" s="135">
        <v>9</v>
      </c>
      <c r="U72" s="135">
        <v>14.78</v>
      </c>
      <c r="V72" s="135">
        <v>8.9700000000000006</v>
      </c>
      <c r="W72" s="135">
        <v>0.53</v>
      </c>
    </row>
    <row r="73" spans="1:23">
      <c r="A73" s="284" t="s">
        <v>587</v>
      </c>
    </row>
    <row r="74" spans="1:23" ht="17.25">
      <c r="A74" s="272" t="s">
        <v>1050</v>
      </c>
    </row>
    <row r="75" spans="1:23" ht="17.25">
      <c r="A75" s="273" t="s">
        <v>1051</v>
      </c>
    </row>
    <row r="76" spans="1:23" ht="30" customHeight="1">
      <c r="A76" s="279" t="s">
        <v>233</v>
      </c>
      <c r="B76" s="279" t="s">
        <v>586</v>
      </c>
      <c r="C76" s="279" t="s">
        <v>595</v>
      </c>
      <c r="D76" s="279" t="s">
        <v>596</v>
      </c>
      <c r="E76" s="279" t="s">
        <v>597</v>
      </c>
      <c r="F76" s="279" t="s">
        <v>598</v>
      </c>
      <c r="G76" s="279" t="s">
        <v>599</v>
      </c>
      <c r="H76" s="279" t="s">
        <v>600</v>
      </c>
      <c r="I76" s="279" t="s">
        <v>601</v>
      </c>
      <c r="J76" s="279" t="s">
        <v>602</v>
      </c>
      <c r="K76" s="279" t="s">
        <v>603</v>
      </c>
      <c r="L76" s="279" t="s">
        <v>604</v>
      </c>
      <c r="M76" s="279" t="s">
        <v>605</v>
      </c>
      <c r="N76" s="279" t="s">
        <v>606</v>
      </c>
      <c r="O76" s="279" t="s">
        <v>607</v>
      </c>
      <c r="P76" s="279" t="s">
        <v>608</v>
      </c>
      <c r="Q76" s="279" t="s">
        <v>609</v>
      </c>
      <c r="R76" s="279" t="s">
        <v>610</v>
      </c>
      <c r="S76" s="279" t="s">
        <v>611</v>
      </c>
      <c r="T76" s="279" t="s">
        <v>612</v>
      </c>
      <c r="U76" s="279" t="s">
        <v>613</v>
      </c>
      <c r="V76" s="279" t="s">
        <v>614</v>
      </c>
      <c r="W76" s="279" t="s">
        <v>615</v>
      </c>
    </row>
    <row r="77" spans="1:23">
      <c r="A77" s="337">
        <v>2016</v>
      </c>
      <c r="B77" s="258" t="s">
        <v>1109</v>
      </c>
      <c r="C77" s="124">
        <v>0.83</v>
      </c>
      <c r="D77" s="124">
        <v>0.67</v>
      </c>
      <c r="E77" s="124">
        <v>0.47</v>
      </c>
      <c r="F77" s="124">
        <v>3.77</v>
      </c>
      <c r="G77" s="124">
        <v>3.31</v>
      </c>
      <c r="H77" s="124">
        <v>0.72</v>
      </c>
      <c r="I77" s="125">
        <v>0.05</v>
      </c>
      <c r="J77" s="126">
        <v>0.86</v>
      </c>
      <c r="K77" s="124">
        <v>0.57999999999999996</v>
      </c>
      <c r="L77" s="124">
        <v>0.28999999999999998</v>
      </c>
      <c r="M77" s="124">
        <v>3.9</v>
      </c>
      <c r="N77" s="124">
        <v>3.44</v>
      </c>
      <c r="O77" s="124">
        <v>0.71</v>
      </c>
      <c r="P77" s="125">
        <v>0.04</v>
      </c>
      <c r="Q77" s="126">
        <v>0.84</v>
      </c>
      <c r="R77" s="124">
        <v>0.62</v>
      </c>
      <c r="S77" s="124">
        <v>0.38</v>
      </c>
      <c r="T77" s="124">
        <v>3.83</v>
      </c>
      <c r="U77" s="124">
        <v>3.38</v>
      </c>
      <c r="V77" s="124">
        <v>0.72</v>
      </c>
      <c r="W77" s="125">
        <v>0.05</v>
      </c>
    </row>
    <row r="78" spans="1:23">
      <c r="A78" s="337">
        <v>2016</v>
      </c>
      <c r="B78" s="258" t="s">
        <v>369</v>
      </c>
      <c r="C78" s="124">
        <v>0.83</v>
      </c>
      <c r="D78" s="124">
        <v>0.69</v>
      </c>
      <c r="E78" s="124">
        <v>0.47</v>
      </c>
      <c r="F78" s="124">
        <v>4.04</v>
      </c>
      <c r="G78" s="124">
        <v>4.68</v>
      </c>
      <c r="H78" s="124">
        <v>1.29</v>
      </c>
      <c r="I78" s="125">
        <v>0.1</v>
      </c>
      <c r="J78" s="126">
        <v>0.9</v>
      </c>
      <c r="K78" s="124">
        <v>0.7</v>
      </c>
      <c r="L78" s="124">
        <v>0.38</v>
      </c>
      <c r="M78" s="124">
        <v>4.72</v>
      </c>
      <c r="N78" s="124">
        <v>5.46</v>
      </c>
      <c r="O78" s="124">
        <v>1.42</v>
      </c>
      <c r="P78" s="125">
        <v>0.1</v>
      </c>
      <c r="Q78" s="126">
        <v>0.87</v>
      </c>
      <c r="R78" s="124">
        <v>0.7</v>
      </c>
      <c r="S78" s="124">
        <v>0.43</v>
      </c>
      <c r="T78" s="124">
        <v>4.37</v>
      </c>
      <c r="U78" s="124">
        <v>5.0599999999999996</v>
      </c>
      <c r="V78" s="124">
        <v>1.35</v>
      </c>
      <c r="W78" s="125">
        <v>0.1</v>
      </c>
    </row>
    <row r="79" spans="1:23">
      <c r="A79" s="337">
        <v>2016</v>
      </c>
      <c r="B79" s="258" t="s">
        <v>355</v>
      </c>
      <c r="C79" s="124">
        <v>0.85</v>
      </c>
      <c r="D79" s="124">
        <v>0.73</v>
      </c>
      <c r="E79" s="124">
        <v>0.48</v>
      </c>
      <c r="F79" s="124">
        <v>4.21</v>
      </c>
      <c r="G79" s="124">
        <v>6.22</v>
      </c>
      <c r="H79" s="124">
        <v>2.04</v>
      </c>
      <c r="I79" s="125">
        <v>0.16</v>
      </c>
      <c r="J79" s="126">
        <v>0.98</v>
      </c>
      <c r="K79" s="124">
        <v>0.79</v>
      </c>
      <c r="L79" s="124">
        <v>0.44</v>
      </c>
      <c r="M79" s="124">
        <v>5.18</v>
      </c>
      <c r="N79" s="124">
        <v>7.42</v>
      </c>
      <c r="O79" s="124">
        <v>2.2999999999999998</v>
      </c>
      <c r="P79" s="125">
        <v>0.18</v>
      </c>
      <c r="Q79" s="126">
        <v>0.91</v>
      </c>
      <c r="R79" s="124">
        <v>0.76</v>
      </c>
      <c r="S79" s="124">
        <v>0.46</v>
      </c>
      <c r="T79" s="124">
        <v>4.68</v>
      </c>
      <c r="U79" s="124">
        <v>6.8</v>
      </c>
      <c r="V79" s="124">
        <v>2.17</v>
      </c>
      <c r="W79" s="125">
        <v>0.17</v>
      </c>
    </row>
    <row r="80" spans="1:23">
      <c r="A80" s="337">
        <v>2016</v>
      </c>
      <c r="B80" s="258" t="s">
        <v>356</v>
      </c>
      <c r="C80" s="124">
        <v>0.91</v>
      </c>
      <c r="D80" s="124">
        <v>0.83</v>
      </c>
      <c r="E80" s="124">
        <v>0.52</v>
      </c>
      <c r="F80" s="124">
        <v>4.63</v>
      </c>
      <c r="G80" s="124">
        <v>7.72</v>
      </c>
      <c r="H80" s="124">
        <v>2.76</v>
      </c>
      <c r="I80" s="125">
        <v>0.22</v>
      </c>
      <c r="J80" s="126">
        <v>1.1399999999999999</v>
      </c>
      <c r="K80" s="124">
        <v>0.95</v>
      </c>
      <c r="L80" s="124">
        <v>0.51</v>
      </c>
      <c r="M80" s="124">
        <v>5.75</v>
      </c>
      <c r="N80" s="124">
        <v>9.2799999999999994</v>
      </c>
      <c r="O80" s="124">
        <v>3.16</v>
      </c>
      <c r="P80" s="125">
        <v>0.25</v>
      </c>
      <c r="Q80" s="126">
        <v>1.02</v>
      </c>
      <c r="R80" s="124">
        <v>0.89</v>
      </c>
      <c r="S80" s="124">
        <v>0.51</v>
      </c>
      <c r="T80" s="124">
        <v>5.18</v>
      </c>
      <c r="U80" s="124">
        <v>8.48</v>
      </c>
      <c r="V80" s="124">
        <v>2.95</v>
      </c>
      <c r="W80" s="125">
        <v>0.24</v>
      </c>
    </row>
    <row r="81" spans="1:23">
      <c r="A81" s="337">
        <v>2016</v>
      </c>
      <c r="B81" s="258" t="s">
        <v>357</v>
      </c>
      <c r="C81" s="124">
        <v>1.1299999999999999</v>
      </c>
      <c r="D81" s="124">
        <v>0.97</v>
      </c>
      <c r="E81" s="124">
        <v>0.59</v>
      </c>
      <c r="F81" s="124">
        <v>5.03</v>
      </c>
      <c r="G81" s="124">
        <v>9.34</v>
      </c>
      <c r="H81" s="124">
        <v>3.99</v>
      </c>
      <c r="I81" s="125">
        <v>0.28999999999999998</v>
      </c>
      <c r="J81" s="126">
        <v>1.35</v>
      </c>
      <c r="K81" s="124">
        <v>1.0900000000000001</v>
      </c>
      <c r="L81" s="124">
        <v>0.62</v>
      </c>
      <c r="M81" s="124">
        <v>5.77</v>
      </c>
      <c r="N81" s="124">
        <v>10.48</v>
      </c>
      <c r="O81" s="124">
        <v>4.32</v>
      </c>
      <c r="P81" s="125">
        <v>0.31</v>
      </c>
      <c r="Q81" s="126">
        <v>1.24</v>
      </c>
      <c r="R81" s="124">
        <v>1.02</v>
      </c>
      <c r="S81" s="124">
        <v>0.61</v>
      </c>
      <c r="T81" s="124">
        <v>5.4</v>
      </c>
      <c r="U81" s="124">
        <v>9.9</v>
      </c>
      <c r="V81" s="124">
        <v>4.1500000000000004</v>
      </c>
      <c r="W81" s="125">
        <v>0.3</v>
      </c>
    </row>
    <row r="82" spans="1:23">
      <c r="A82" s="337">
        <v>2016</v>
      </c>
      <c r="B82" s="258" t="s">
        <v>358</v>
      </c>
      <c r="C82" s="124">
        <v>1.34</v>
      </c>
      <c r="D82" s="124">
        <v>1.1299999999999999</v>
      </c>
      <c r="E82" s="124">
        <v>0.7</v>
      </c>
      <c r="F82" s="124">
        <v>5.0999999999999996</v>
      </c>
      <c r="G82" s="124">
        <v>10.57</v>
      </c>
      <c r="H82" s="124">
        <v>5.59</v>
      </c>
      <c r="I82" s="125">
        <v>0.4</v>
      </c>
      <c r="J82" s="126">
        <v>1.64</v>
      </c>
      <c r="K82" s="124">
        <v>1.27</v>
      </c>
      <c r="L82" s="124">
        <v>0.75</v>
      </c>
      <c r="M82" s="124">
        <v>5.97</v>
      </c>
      <c r="N82" s="124">
        <v>11.44</v>
      </c>
      <c r="O82" s="124">
        <v>5.99</v>
      </c>
      <c r="P82" s="125">
        <v>0.44</v>
      </c>
      <c r="Q82" s="126">
        <v>1.49</v>
      </c>
      <c r="R82" s="124">
        <v>1.2</v>
      </c>
      <c r="S82" s="124">
        <v>0.72</v>
      </c>
      <c r="T82" s="124">
        <v>5.53</v>
      </c>
      <c r="U82" s="124">
        <v>11</v>
      </c>
      <c r="V82" s="124">
        <v>5.78</v>
      </c>
      <c r="W82" s="125">
        <v>0.42</v>
      </c>
    </row>
    <row r="83" spans="1:23">
      <c r="A83" s="337">
        <v>2016</v>
      </c>
      <c r="B83" s="258" t="s">
        <v>359</v>
      </c>
      <c r="C83" s="124">
        <v>1.81</v>
      </c>
      <c r="D83" s="124">
        <v>1.5</v>
      </c>
      <c r="E83" s="124">
        <v>0.94</v>
      </c>
      <c r="F83" s="124">
        <v>5.76</v>
      </c>
      <c r="G83" s="124">
        <v>12.22</v>
      </c>
      <c r="H83" s="124">
        <v>7.8</v>
      </c>
      <c r="I83" s="125">
        <v>0.59</v>
      </c>
      <c r="J83" s="126">
        <v>2.17</v>
      </c>
      <c r="K83" s="124">
        <v>1.69</v>
      </c>
      <c r="L83" s="124">
        <v>0.96</v>
      </c>
      <c r="M83" s="124">
        <v>6.81</v>
      </c>
      <c r="N83" s="124">
        <v>12.89</v>
      </c>
      <c r="O83" s="124">
        <v>8.14</v>
      </c>
      <c r="P83" s="125">
        <v>0.6</v>
      </c>
      <c r="Q83" s="126">
        <v>1.98</v>
      </c>
      <c r="R83" s="124">
        <v>1.59</v>
      </c>
      <c r="S83" s="124">
        <v>0.95</v>
      </c>
      <c r="T83" s="124">
        <v>6.28</v>
      </c>
      <c r="U83" s="124">
        <v>12.55</v>
      </c>
      <c r="V83" s="124">
        <v>7.97</v>
      </c>
      <c r="W83" s="125">
        <v>0.59</v>
      </c>
    </row>
    <row r="84" spans="1:23">
      <c r="A84" s="337">
        <v>2016</v>
      </c>
      <c r="B84" s="258" t="s">
        <v>360</v>
      </c>
      <c r="C84" s="124">
        <v>2.4700000000000002</v>
      </c>
      <c r="D84" s="124">
        <v>2.17</v>
      </c>
      <c r="E84" s="124">
        <v>1.4</v>
      </c>
      <c r="F84" s="124">
        <v>6.81</v>
      </c>
      <c r="G84" s="124">
        <v>14.06</v>
      </c>
      <c r="H84" s="124">
        <v>10.199999999999999</v>
      </c>
      <c r="I84" s="125">
        <v>0.85</v>
      </c>
      <c r="J84" s="126">
        <v>2.78</v>
      </c>
      <c r="K84" s="124">
        <v>2.23</v>
      </c>
      <c r="L84" s="124">
        <v>1.32</v>
      </c>
      <c r="M84" s="124">
        <v>7.84</v>
      </c>
      <c r="N84" s="124">
        <v>13.87</v>
      </c>
      <c r="O84" s="124">
        <v>9.69</v>
      </c>
      <c r="P84" s="125">
        <v>0.8</v>
      </c>
      <c r="Q84" s="126">
        <v>2.63</v>
      </c>
      <c r="R84" s="124">
        <v>2.2000000000000002</v>
      </c>
      <c r="S84" s="124">
        <v>1.36</v>
      </c>
      <c r="T84" s="124">
        <v>7.32</v>
      </c>
      <c r="U84" s="124">
        <v>13.97</v>
      </c>
      <c r="V84" s="124">
        <v>9.9499999999999993</v>
      </c>
      <c r="W84" s="125">
        <v>0.82</v>
      </c>
    </row>
    <row r="85" spans="1:23">
      <c r="A85" s="337">
        <v>2016</v>
      </c>
      <c r="B85" s="258" t="s">
        <v>361</v>
      </c>
      <c r="C85" s="124">
        <v>3.7</v>
      </c>
      <c r="D85" s="124">
        <v>3.45</v>
      </c>
      <c r="E85" s="124">
        <v>2.25</v>
      </c>
      <c r="F85" s="124">
        <v>8.27</v>
      </c>
      <c r="G85" s="124">
        <v>15.82</v>
      </c>
      <c r="H85" s="124">
        <v>11.93</v>
      </c>
      <c r="I85" s="125">
        <v>1.19</v>
      </c>
      <c r="J85" s="126">
        <v>3.89</v>
      </c>
      <c r="K85" s="124">
        <v>3.24</v>
      </c>
      <c r="L85" s="124">
        <v>2.0699999999999998</v>
      </c>
      <c r="M85" s="124">
        <v>8.8699999999999992</v>
      </c>
      <c r="N85" s="124">
        <v>14.42</v>
      </c>
      <c r="O85" s="124">
        <v>10.76</v>
      </c>
      <c r="P85" s="125">
        <v>1.06</v>
      </c>
      <c r="Q85" s="126">
        <v>3.8</v>
      </c>
      <c r="R85" s="124">
        <v>3.35</v>
      </c>
      <c r="S85" s="124">
        <v>2.16</v>
      </c>
      <c r="T85" s="124">
        <v>8.57</v>
      </c>
      <c r="U85" s="124">
        <v>15.12</v>
      </c>
      <c r="V85" s="124">
        <v>11.34</v>
      </c>
      <c r="W85" s="125">
        <v>1.1200000000000001</v>
      </c>
    </row>
    <row r="86" spans="1:23">
      <c r="A86" s="337">
        <v>2016</v>
      </c>
      <c r="B86" s="258" t="s">
        <v>362</v>
      </c>
      <c r="C86" s="124">
        <v>4.9400000000000004</v>
      </c>
      <c r="D86" s="124">
        <v>4.78</v>
      </c>
      <c r="E86" s="124">
        <v>3.23</v>
      </c>
      <c r="F86" s="124">
        <v>9.23</v>
      </c>
      <c r="G86" s="124">
        <v>15.33</v>
      </c>
      <c r="H86" s="124">
        <v>11.83</v>
      </c>
      <c r="I86" s="125">
        <v>1.49</v>
      </c>
      <c r="J86" s="126">
        <v>4.95</v>
      </c>
      <c r="K86" s="124">
        <v>4.3899999999999997</v>
      </c>
      <c r="L86" s="124">
        <v>2.85</v>
      </c>
      <c r="M86" s="124">
        <v>9.35</v>
      </c>
      <c r="N86" s="124">
        <v>13.42</v>
      </c>
      <c r="O86" s="124">
        <v>10.15</v>
      </c>
      <c r="P86" s="125">
        <v>1.26</v>
      </c>
      <c r="Q86" s="126">
        <v>4.95</v>
      </c>
      <c r="R86" s="124">
        <v>4.58</v>
      </c>
      <c r="S86" s="124">
        <v>3.04</v>
      </c>
      <c r="T86" s="124">
        <v>9.2899999999999991</v>
      </c>
      <c r="U86" s="124">
        <v>14.36</v>
      </c>
      <c r="V86" s="124">
        <v>10.98</v>
      </c>
      <c r="W86" s="125">
        <v>1.37</v>
      </c>
    </row>
    <row r="87" spans="1:23">
      <c r="A87" s="337">
        <v>2016</v>
      </c>
      <c r="B87" s="258" t="s">
        <v>363</v>
      </c>
      <c r="C87" s="124">
        <v>6.01</v>
      </c>
      <c r="D87" s="124">
        <v>5.81</v>
      </c>
      <c r="E87" s="124">
        <v>4.08</v>
      </c>
      <c r="F87" s="124">
        <v>9.89</v>
      </c>
      <c r="G87" s="124">
        <v>14.28</v>
      </c>
      <c r="H87" s="124">
        <v>10.78</v>
      </c>
      <c r="I87" s="125">
        <v>1.69</v>
      </c>
      <c r="J87" s="126">
        <v>5.88</v>
      </c>
      <c r="K87" s="124">
        <v>5.34</v>
      </c>
      <c r="L87" s="124">
        <v>3.64</v>
      </c>
      <c r="M87" s="124">
        <v>9.58</v>
      </c>
      <c r="N87" s="124">
        <v>12.22</v>
      </c>
      <c r="O87" s="124">
        <v>9.01</v>
      </c>
      <c r="P87" s="125">
        <v>1.38</v>
      </c>
      <c r="Q87" s="126">
        <v>5.95</v>
      </c>
      <c r="R87" s="124">
        <v>5.57</v>
      </c>
      <c r="S87" s="124">
        <v>3.86</v>
      </c>
      <c r="T87" s="124">
        <v>9.73</v>
      </c>
      <c r="U87" s="124">
        <v>13.23</v>
      </c>
      <c r="V87" s="124">
        <v>9.8800000000000008</v>
      </c>
      <c r="W87" s="125">
        <v>1.53</v>
      </c>
    </row>
    <row r="88" spans="1:23">
      <c r="A88" s="337">
        <v>2016</v>
      </c>
      <c r="B88" s="258" t="s">
        <v>364</v>
      </c>
      <c r="C88" s="124">
        <v>6.62</v>
      </c>
      <c r="D88" s="124">
        <v>6.05</v>
      </c>
      <c r="E88" s="124">
        <v>4.34</v>
      </c>
      <c r="F88" s="124">
        <v>9.3000000000000007</v>
      </c>
      <c r="G88" s="124">
        <v>11.56</v>
      </c>
      <c r="H88" s="124">
        <v>8.44</v>
      </c>
      <c r="I88" s="125">
        <v>1.67</v>
      </c>
      <c r="J88" s="126">
        <v>6</v>
      </c>
      <c r="K88" s="124">
        <v>5.58</v>
      </c>
      <c r="L88" s="124">
        <v>3.88</v>
      </c>
      <c r="M88" s="124">
        <v>8.56</v>
      </c>
      <c r="N88" s="124">
        <v>9.85</v>
      </c>
      <c r="O88" s="124">
        <v>7.04</v>
      </c>
      <c r="P88" s="125">
        <v>1.32</v>
      </c>
      <c r="Q88" s="126">
        <v>6.29</v>
      </c>
      <c r="R88" s="124">
        <v>5.8</v>
      </c>
      <c r="S88" s="124">
        <v>4.0999999999999996</v>
      </c>
      <c r="T88" s="124">
        <v>8.9</v>
      </c>
      <c r="U88" s="124">
        <v>10.65</v>
      </c>
      <c r="V88" s="124">
        <v>7.69</v>
      </c>
      <c r="W88" s="125">
        <v>1.49</v>
      </c>
    </row>
    <row r="89" spans="1:23">
      <c r="A89" s="337">
        <v>2016</v>
      </c>
      <c r="B89" s="258" t="s">
        <v>365</v>
      </c>
      <c r="C89" s="124">
        <v>7.12</v>
      </c>
      <c r="D89" s="124">
        <v>6.18</v>
      </c>
      <c r="E89" s="124">
        <v>4.51</v>
      </c>
      <c r="F89" s="124">
        <v>8.98</v>
      </c>
      <c r="G89" s="124">
        <v>10.01</v>
      </c>
      <c r="H89" s="124">
        <v>6.87</v>
      </c>
      <c r="I89" s="125">
        <v>1.66</v>
      </c>
      <c r="J89" s="126">
        <v>6.27</v>
      </c>
      <c r="K89" s="124">
        <v>5.56</v>
      </c>
      <c r="L89" s="124">
        <v>3.86</v>
      </c>
      <c r="M89" s="124">
        <v>7.78</v>
      </c>
      <c r="N89" s="124">
        <v>7.91</v>
      </c>
      <c r="O89" s="124">
        <v>5.48</v>
      </c>
      <c r="P89" s="125">
        <v>1.35</v>
      </c>
      <c r="Q89" s="126">
        <v>6.64</v>
      </c>
      <c r="R89" s="124">
        <v>5.83</v>
      </c>
      <c r="S89" s="124">
        <v>4.1399999999999997</v>
      </c>
      <c r="T89" s="124">
        <v>8.2899999999999991</v>
      </c>
      <c r="U89" s="124">
        <v>8.82</v>
      </c>
      <c r="V89" s="124">
        <v>6.08</v>
      </c>
      <c r="W89" s="125">
        <v>1.48</v>
      </c>
    </row>
    <row r="90" spans="1:23">
      <c r="A90" s="337">
        <v>2016</v>
      </c>
      <c r="B90" s="258" t="s">
        <v>366</v>
      </c>
      <c r="C90" s="124">
        <v>7.12</v>
      </c>
      <c r="D90" s="124">
        <v>5.8</v>
      </c>
      <c r="E90" s="124">
        <v>4.34</v>
      </c>
      <c r="F90" s="124">
        <v>7.86</v>
      </c>
      <c r="G90" s="124">
        <v>7.98</v>
      </c>
      <c r="H90" s="124">
        <v>5.25</v>
      </c>
      <c r="I90" s="125">
        <v>1.52</v>
      </c>
      <c r="J90" s="126">
        <v>5.83</v>
      </c>
      <c r="K90" s="124">
        <v>4.82</v>
      </c>
      <c r="L90" s="124">
        <v>3.48</v>
      </c>
      <c r="M90" s="124">
        <v>6.25</v>
      </c>
      <c r="N90" s="124">
        <v>5.62</v>
      </c>
      <c r="O90" s="124">
        <v>3.74</v>
      </c>
      <c r="P90" s="125">
        <v>1.1399999999999999</v>
      </c>
      <c r="Q90" s="126">
        <v>6.31</v>
      </c>
      <c r="R90" s="124">
        <v>5.19</v>
      </c>
      <c r="S90" s="124">
        <v>3.8</v>
      </c>
      <c r="T90" s="124">
        <v>6.86</v>
      </c>
      <c r="U90" s="124">
        <v>6.5</v>
      </c>
      <c r="V90" s="124">
        <v>4.3099999999999996</v>
      </c>
      <c r="W90" s="125">
        <v>1.29</v>
      </c>
    </row>
    <row r="91" spans="1:23">
      <c r="A91" s="337">
        <v>2016</v>
      </c>
      <c r="B91" s="122" t="s">
        <v>367</v>
      </c>
      <c r="C91" s="124">
        <v>5.8</v>
      </c>
      <c r="D91" s="124">
        <v>4.59</v>
      </c>
      <c r="E91" s="124">
        <v>3.55</v>
      </c>
      <c r="F91" s="124">
        <v>5.77</v>
      </c>
      <c r="G91" s="124">
        <v>5.1100000000000003</v>
      </c>
      <c r="H91" s="124">
        <v>3.32</v>
      </c>
      <c r="I91" s="125">
        <v>1.36</v>
      </c>
      <c r="J91" s="126">
        <v>3.93</v>
      </c>
      <c r="K91" s="124">
        <v>3.03</v>
      </c>
      <c r="L91" s="124">
        <v>2.37</v>
      </c>
      <c r="M91" s="124">
        <v>3.62</v>
      </c>
      <c r="N91" s="124">
        <v>3.1</v>
      </c>
      <c r="O91" s="124">
        <v>1.98</v>
      </c>
      <c r="P91" s="125">
        <v>0.9</v>
      </c>
      <c r="Q91" s="126">
        <v>4.49</v>
      </c>
      <c r="R91" s="124">
        <v>3.49</v>
      </c>
      <c r="S91" s="124">
        <v>2.72</v>
      </c>
      <c r="T91" s="124">
        <v>4.26</v>
      </c>
      <c r="U91" s="124">
        <v>3.7</v>
      </c>
      <c r="V91" s="124">
        <v>2.38</v>
      </c>
      <c r="W91" s="125">
        <v>1.04</v>
      </c>
    </row>
    <row r="92" spans="1:23">
      <c r="A92" s="261">
        <v>2016</v>
      </c>
      <c r="B92" s="134" t="s">
        <v>274</v>
      </c>
      <c r="C92" s="135">
        <v>2.56</v>
      </c>
      <c r="D92" s="135">
        <v>2.2999999999999998</v>
      </c>
      <c r="E92" s="135">
        <v>1.57</v>
      </c>
      <c r="F92" s="135">
        <v>6.16</v>
      </c>
      <c r="G92" s="135">
        <v>10.050000000000001</v>
      </c>
      <c r="H92" s="135">
        <v>6.07</v>
      </c>
      <c r="I92" s="136">
        <v>0.69</v>
      </c>
      <c r="J92" s="137">
        <v>2.77</v>
      </c>
      <c r="K92" s="135">
        <v>2.35</v>
      </c>
      <c r="L92" s="135">
        <v>1.51</v>
      </c>
      <c r="M92" s="135">
        <v>6.7</v>
      </c>
      <c r="N92" s="135">
        <v>9.9499999999999993</v>
      </c>
      <c r="O92" s="135">
        <v>5.75</v>
      </c>
      <c r="P92" s="136">
        <v>0.65</v>
      </c>
      <c r="Q92" s="137">
        <v>2.66</v>
      </c>
      <c r="R92" s="135">
        <v>2.33</v>
      </c>
      <c r="S92" s="135">
        <v>1.54</v>
      </c>
      <c r="T92" s="135">
        <v>6.43</v>
      </c>
      <c r="U92" s="135">
        <v>10</v>
      </c>
      <c r="V92" s="135">
        <v>5.91</v>
      </c>
      <c r="W92" s="136">
        <v>0.67</v>
      </c>
    </row>
    <row r="93" spans="1:23">
      <c r="A93" s="337">
        <v>2025</v>
      </c>
      <c r="B93" s="258" t="s">
        <v>1109</v>
      </c>
      <c r="C93" s="124">
        <v>0.46</v>
      </c>
      <c r="D93" s="124">
        <v>0.36</v>
      </c>
      <c r="E93" s="124">
        <v>0.36</v>
      </c>
      <c r="F93" s="124">
        <v>1.97</v>
      </c>
      <c r="G93" s="124">
        <v>1.64</v>
      </c>
      <c r="H93" s="124">
        <v>0.32</v>
      </c>
      <c r="I93" s="125">
        <v>0.02</v>
      </c>
      <c r="J93" s="126">
        <v>0.52</v>
      </c>
      <c r="K93" s="124">
        <v>0.38</v>
      </c>
      <c r="L93" s="124">
        <v>0.26</v>
      </c>
      <c r="M93" s="124">
        <v>2.2599999999999998</v>
      </c>
      <c r="N93" s="124">
        <v>1.9</v>
      </c>
      <c r="O93" s="124">
        <v>0.39</v>
      </c>
      <c r="P93" s="125">
        <v>0.01</v>
      </c>
      <c r="Q93" s="126">
        <v>0.49</v>
      </c>
      <c r="R93" s="124">
        <v>0.37</v>
      </c>
      <c r="S93" s="124">
        <v>0.31</v>
      </c>
      <c r="T93" s="124">
        <v>2.11</v>
      </c>
      <c r="U93" s="124">
        <v>1.77</v>
      </c>
      <c r="V93" s="124">
        <v>0.35</v>
      </c>
      <c r="W93" s="125">
        <v>0.01</v>
      </c>
    </row>
    <row r="94" spans="1:23">
      <c r="A94" s="340">
        <v>2025</v>
      </c>
      <c r="B94" s="258" t="s">
        <v>369</v>
      </c>
      <c r="C94" s="124">
        <v>0.54</v>
      </c>
      <c r="D94" s="124">
        <v>0.46</v>
      </c>
      <c r="E94" s="124">
        <v>0.38</v>
      </c>
      <c r="F94" s="124">
        <v>2.3199999999999998</v>
      </c>
      <c r="G94" s="124">
        <v>2.89</v>
      </c>
      <c r="H94" s="124">
        <v>0.85</v>
      </c>
      <c r="I94" s="125">
        <v>0.03</v>
      </c>
      <c r="J94" s="126">
        <v>0.62</v>
      </c>
      <c r="K94" s="124">
        <v>0.51</v>
      </c>
      <c r="L94" s="124">
        <v>0.36</v>
      </c>
      <c r="M94" s="124">
        <v>2.83</v>
      </c>
      <c r="N94" s="124">
        <v>3.32</v>
      </c>
      <c r="O94" s="124">
        <v>0.92</v>
      </c>
      <c r="P94" s="125">
        <v>0.03</v>
      </c>
      <c r="Q94" s="126">
        <v>0.57999999999999996</v>
      </c>
      <c r="R94" s="124">
        <v>0.48</v>
      </c>
      <c r="S94" s="124">
        <v>0.37</v>
      </c>
      <c r="T94" s="124">
        <v>2.57</v>
      </c>
      <c r="U94" s="124">
        <v>3.09</v>
      </c>
      <c r="V94" s="124">
        <v>0.88</v>
      </c>
      <c r="W94" s="125">
        <v>0.03</v>
      </c>
    </row>
    <row r="95" spans="1:23">
      <c r="A95" s="337">
        <v>2025</v>
      </c>
      <c r="B95" s="258" t="s">
        <v>355</v>
      </c>
      <c r="C95" s="124">
        <v>0.62</v>
      </c>
      <c r="D95" s="124">
        <v>0.59</v>
      </c>
      <c r="E95" s="124">
        <v>0.46</v>
      </c>
      <c r="F95" s="124">
        <v>3.06</v>
      </c>
      <c r="G95" s="124">
        <v>4.2699999999999996</v>
      </c>
      <c r="H95" s="124">
        <v>1.42</v>
      </c>
      <c r="I95" s="125">
        <v>0.05</v>
      </c>
      <c r="J95" s="126">
        <v>0.78</v>
      </c>
      <c r="K95" s="124">
        <v>0.64</v>
      </c>
      <c r="L95" s="124">
        <v>0.45</v>
      </c>
      <c r="M95" s="124">
        <v>3.66</v>
      </c>
      <c r="N95" s="124">
        <v>4.95</v>
      </c>
      <c r="O95" s="124">
        <v>1.54</v>
      </c>
      <c r="P95" s="125">
        <v>0.05</v>
      </c>
      <c r="Q95" s="126">
        <v>0.7</v>
      </c>
      <c r="R95" s="124">
        <v>0.62</v>
      </c>
      <c r="S95" s="124">
        <v>0.46</v>
      </c>
      <c r="T95" s="124">
        <v>3.36</v>
      </c>
      <c r="U95" s="124">
        <v>4.5999999999999996</v>
      </c>
      <c r="V95" s="124">
        <v>1.48</v>
      </c>
      <c r="W95" s="125">
        <v>0.05</v>
      </c>
    </row>
    <row r="96" spans="1:23">
      <c r="A96" s="340">
        <v>2025</v>
      </c>
      <c r="B96" s="258" t="s">
        <v>356</v>
      </c>
      <c r="C96" s="124">
        <v>0.66</v>
      </c>
      <c r="D96" s="124">
        <v>0.65</v>
      </c>
      <c r="E96" s="124">
        <v>0.51</v>
      </c>
      <c r="F96" s="124">
        <v>3.47</v>
      </c>
      <c r="G96" s="124">
        <v>5.07</v>
      </c>
      <c r="H96" s="124">
        <v>1.79</v>
      </c>
      <c r="I96" s="125">
        <v>0.06</v>
      </c>
      <c r="J96" s="126">
        <v>0.85</v>
      </c>
      <c r="K96" s="124">
        <v>0.75</v>
      </c>
      <c r="L96" s="124">
        <v>0.52</v>
      </c>
      <c r="M96" s="124">
        <v>4.1399999999999997</v>
      </c>
      <c r="N96" s="124">
        <v>6.09</v>
      </c>
      <c r="O96" s="124">
        <v>2.0499999999999998</v>
      </c>
      <c r="P96" s="125">
        <v>7.0000000000000007E-2</v>
      </c>
      <c r="Q96" s="126">
        <v>0.75</v>
      </c>
      <c r="R96" s="124">
        <v>0.7</v>
      </c>
      <c r="S96" s="124">
        <v>0.52</v>
      </c>
      <c r="T96" s="124">
        <v>3.8</v>
      </c>
      <c r="U96" s="124">
        <v>5.57</v>
      </c>
      <c r="V96" s="124">
        <v>1.91</v>
      </c>
      <c r="W96" s="125">
        <v>7.0000000000000007E-2</v>
      </c>
    </row>
    <row r="97" spans="1:23">
      <c r="A97" s="337">
        <v>2025</v>
      </c>
      <c r="B97" s="258" t="s">
        <v>357</v>
      </c>
      <c r="C97" s="124">
        <v>0.76</v>
      </c>
      <c r="D97" s="124">
        <v>0.71</v>
      </c>
      <c r="E97" s="124">
        <v>0.59</v>
      </c>
      <c r="F97" s="124">
        <v>3.71</v>
      </c>
      <c r="G97" s="124">
        <v>6.11</v>
      </c>
      <c r="H97" s="124">
        <v>2.31</v>
      </c>
      <c r="I97" s="125">
        <v>0.08</v>
      </c>
      <c r="J97" s="126">
        <v>0.99</v>
      </c>
      <c r="K97" s="124">
        <v>0.89</v>
      </c>
      <c r="L97" s="124">
        <v>0.6</v>
      </c>
      <c r="M97" s="124">
        <v>4.5599999999999996</v>
      </c>
      <c r="N97" s="124">
        <v>7.13</v>
      </c>
      <c r="O97" s="124">
        <v>2.58</v>
      </c>
      <c r="P97" s="125">
        <v>0.1</v>
      </c>
      <c r="Q97" s="126">
        <v>0.87</v>
      </c>
      <c r="R97" s="124">
        <v>0.8</v>
      </c>
      <c r="S97" s="124">
        <v>0.59</v>
      </c>
      <c r="T97" s="124">
        <v>4.13</v>
      </c>
      <c r="U97" s="124">
        <v>6.61</v>
      </c>
      <c r="V97" s="124">
        <v>2.44</v>
      </c>
      <c r="W97" s="125">
        <v>0.09</v>
      </c>
    </row>
    <row r="98" spans="1:23">
      <c r="A98" s="340">
        <v>2025</v>
      </c>
      <c r="B98" s="258" t="s">
        <v>358</v>
      </c>
      <c r="C98" s="124">
        <v>0.88</v>
      </c>
      <c r="D98" s="124">
        <v>0.85</v>
      </c>
      <c r="E98" s="124">
        <v>0.64</v>
      </c>
      <c r="F98" s="124">
        <v>4.12</v>
      </c>
      <c r="G98" s="124">
        <v>7.33</v>
      </c>
      <c r="H98" s="124">
        <v>3.13</v>
      </c>
      <c r="I98" s="125">
        <v>0.11</v>
      </c>
      <c r="J98" s="126">
        <v>1.1399999999999999</v>
      </c>
      <c r="K98" s="124">
        <v>1.01</v>
      </c>
      <c r="L98" s="124">
        <v>0.72</v>
      </c>
      <c r="M98" s="124">
        <v>5.05</v>
      </c>
      <c r="N98" s="124">
        <v>8.36</v>
      </c>
      <c r="O98" s="124">
        <v>3.38</v>
      </c>
      <c r="P98" s="125">
        <v>0.13</v>
      </c>
      <c r="Q98" s="126">
        <v>1.01</v>
      </c>
      <c r="R98" s="124">
        <v>0.93</v>
      </c>
      <c r="S98" s="124">
        <v>0.68</v>
      </c>
      <c r="T98" s="124">
        <v>4.58</v>
      </c>
      <c r="U98" s="124">
        <v>7.84</v>
      </c>
      <c r="V98" s="124">
        <v>3.25</v>
      </c>
      <c r="W98" s="125">
        <v>0.12</v>
      </c>
    </row>
    <row r="99" spans="1:23">
      <c r="A99" s="337">
        <v>2025</v>
      </c>
      <c r="B99" s="258" t="s">
        <v>359</v>
      </c>
      <c r="C99" s="124">
        <v>1.0900000000000001</v>
      </c>
      <c r="D99" s="124">
        <v>1.01</v>
      </c>
      <c r="E99" s="124">
        <v>0.8</v>
      </c>
      <c r="F99" s="124">
        <v>4.3899999999999997</v>
      </c>
      <c r="G99" s="124">
        <v>8.67</v>
      </c>
      <c r="H99" s="124">
        <v>4.54</v>
      </c>
      <c r="I99" s="125">
        <v>0.17</v>
      </c>
      <c r="J99" s="126">
        <v>1.38</v>
      </c>
      <c r="K99" s="124">
        <v>1.22</v>
      </c>
      <c r="L99" s="124">
        <v>0.86</v>
      </c>
      <c r="M99" s="124">
        <v>5.18</v>
      </c>
      <c r="N99" s="124">
        <v>9.1199999999999992</v>
      </c>
      <c r="O99" s="124">
        <v>4.51</v>
      </c>
      <c r="P99" s="125">
        <v>0.16</v>
      </c>
      <c r="Q99" s="126">
        <v>1.23</v>
      </c>
      <c r="R99" s="124">
        <v>1.1100000000000001</v>
      </c>
      <c r="S99" s="124">
        <v>0.83</v>
      </c>
      <c r="T99" s="124">
        <v>4.78</v>
      </c>
      <c r="U99" s="124">
        <v>8.89</v>
      </c>
      <c r="V99" s="124">
        <v>4.53</v>
      </c>
      <c r="W99" s="125">
        <v>0.16</v>
      </c>
    </row>
    <row r="100" spans="1:23">
      <c r="A100" s="340">
        <v>2025</v>
      </c>
      <c r="B100" s="258" t="s">
        <v>360</v>
      </c>
      <c r="C100" s="124">
        <v>1.38</v>
      </c>
      <c r="D100" s="124">
        <v>1.31</v>
      </c>
      <c r="E100" s="124">
        <v>1</v>
      </c>
      <c r="F100" s="124">
        <v>4.5999999999999996</v>
      </c>
      <c r="G100" s="124">
        <v>9.67</v>
      </c>
      <c r="H100" s="124">
        <v>6.22</v>
      </c>
      <c r="I100" s="125">
        <v>0.23</v>
      </c>
      <c r="J100" s="126">
        <v>1.73</v>
      </c>
      <c r="K100" s="124">
        <v>1.44</v>
      </c>
      <c r="L100" s="124">
        <v>1.03</v>
      </c>
      <c r="M100" s="124">
        <v>5.35</v>
      </c>
      <c r="N100" s="124">
        <v>9.58</v>
      </c>
      <c r="O100" s="124">
        <v>5.96</v>
      </c>
      <c r="P100" s="125">
        <v>0.23</v>
      </c>
      <c r="Q100" s="126">
        <v>1.56</v>
      </c>
      <c r="R100" s="124">
        <v>1.38</v>
      </c>
      <c r="S100" s="124">
        <v>1.01</v>
      </c>
      <c r="T100" s="124">
        <v>4.97</v>
      </c>
      <c r="U100" s="124">
        <v>9.6199999999999992</v>
      </c>
      <c r="V100" s="124">
        <v>6.09</v>
      </c>
      <c r="W100" s="125">
        <v>0.23</v>
      </c>
    </row>
    <row r="101" spans="1:23">
      <c r="A101" s="337">
        <v>2025</v>
      </c>
      <c r="B101" s="258" t="s">
        <v>361</v>
      </c>
      <c r="C101" s="124">
        <v>1.85</v>
      </c>
      <c r="D101" s="124">
        <v>1.78</v>
      </c>
      <c r="E101" s="124">
        <v>1.39</v>
      </c>
      <c r="F101" s="124">
        <v>5.19</v>
      </c>
      <c r="G101" s="124">
        <v>11.11</v>
      </c>
      <c r="H101" s="124">
        <v>8.2200000000000006</v>
      </c>
      <c r="I101" s="125">
        <v>0.35</v>
      </c>
      <c r="J101" s="126">
        <v>2.16</v>
      </c>
      <c r="K101" s="124">
        <v>1.88</v>
      </c>
      <c r="L101" s="124">
        <v>1.37</v>
      </c>
      <c r="M101" s="124">
        <v>5.92</v>
      </c>
      <c r="N101" s="124">
        <v>10.77</v>
      </c>
      <c r="O101" s="124">
        <v>7.81</v>
      </c>
      <c r="P101" s="125">
        <v>0.32</v>
      </c>
      <c r="Q101" s="126">
        <v>2</v>
      </c>
      <c r="R101" s="124">
        <v>1.83</v>
      </c>
      <c r="S101" s="124">
        <v>1.38</v>
      </c>
      <c r="T101" s="124">
        <v>5.55</v>
      </c>
      <c r="U101" s="124">
        <v>10.94</v>
      </c>
      <c r="V101" s="124">
        <v>8.01</v>
      </c>
      <c r="W101" s="125">
        <v>0.34</v>
      </c>
    </row>
    <row r="102" spans="1:23">
      <c r="A102" s="340">
        <v>2025</v>
      </c>
      <c r="B102" s="258" t="s">
        <v>362</v>
      </c>
      <c r="C102" s="124">
        <v>2.33</v>
      </c>
      <c r="D102" s="124">
        <v>2.35</v>
      </c>
      <c r="E102" s="124">
        <v>1.95</v>
      </c>
      <c r="F102" s="124">
        <v>5.77</v>
      </c>
      <c r="G102" s="124">
        <v>11.88</v>
      </c>
      <c r="H102" s="124">
        <v>9.44</v>
      </c>
      <c r="I102" s="125">
        <v>0.5</v>
      </c>
      <c r="J102" s="126">
        <v>2.68</v>
      </c>
      <c r="K102" s="124">
        <v>2.34</v>
      </c>
      <c r="L102" s="124">
        <v>1.8</v>
      </c>
      <c r="M102" s="124">
        <v>6.25</v>
      </c>
      <c r="N102" s="124">
        <v>11.09</v>
      </c>
      <c r="O102" s="124">
        <v>8.6999999999999993</v>
      </c>
      <c r="P102" s="125">
        <v>0.41</v>
      </c>
      <c r="Q102" s="126">
        <v>2.5099999999999998</v>
      </c>
      <c r="R102" s="124">
        <v>2.35</v>
      </c>
      <c r="S102" s="124">
        <v>1.87</v>
      </c>
      <c r="T102" s="124">
        <v>6.01</v>
      </c>
      <c r="U102" s="124">
        <v>11.48</v>
      </c>
      <c r="V102" s="124">
        <v>9.07</v>
      </c>
      <c r="W102" s="125">
        <v>0.46</v>
      </c>
    </row>
    <row r="103" spans="1:23">
      <c r="A103" s="337">
        <v>2025</v>
      </c>
      <c r="B103" s="258" t="s">
        <v>363</v>
      </c>
      <c r="C103" s="124">
        <v>3.06</v>
      </c>
      <c r="D103" s="124">
        <v>3.39</v>
      </c>
      <c r="E103" s="124">
        <v>2.95</v>
      </c>
      <c r="F103" s="124">
        <v>6.35</v>
      </c>
      <c r="G103" s="124">
        <v>12.17</v>
      </c>
      <c r="H103" s="124">
        <v>10.11</v>
      </c>
      <c r="I103" s="125">
        <v>0.65</v>
      </c>
      <c r="J103" s="126">
        <v>3.24</v>
      </c>
      <c r="K103" s="124">
        <v>3.22</v>
      </c>
      <c r="L103" s="124">
        <v>2.66</v>
      </c>
      <c r="M103" s="124">
        <v>6.63</v>
      </c>
      <c r="N103" s="124">
        <v>10.86</v>
      </c>
      <c r="O103" s="124">
        <v>8.9</v>
      </c>
      <c r="P103" s="125">
        <v>0.54</v>
      </c>
      <c r="Q103" s="126">
        <v>3.15</v>
      </c>
      <c r="R103" s="124">
        <v>3.3</v>
      </c>
      <c r="S103" s="124">
        <v>2.8</v>
      </c>
      <c r="T103" s="124">
        <v>6.49</v>
      </c>
      <c r="U103" s="124">
        <v>11.5</v>
      </c>
      <c r="V103" s="124">
        <v>9.49</v>
      </c>
      <c r="W103" s="125">
        <v>0.6</v>
      </c>
    </row>
    <row r="104" spans="1:23">
      <c r="A104" s="340">
        <v>2025</v>
      </c>
      <c r="B104" s="258" t="s">
        <v>364</v>
      </c>
      <c r="C104" s="124">
        <v>3.84</v>
      </c>
      <c r="D104" s="124">
        <v>4.42</v>
      </c>
      <c r="E104" s="124">
        <v>4.0199999999999996</v>
      </c>
      <c r="F104" s="124">
        <v>6.79</v>
      </c>
      <c r="G104" s="124">
        <v>11.4</v>
      </c>
      <c r="H104" s="124">
        <v>9.65</v>
      </c>
      <c r="I104" s="125">
        <v>0.84</v>
      </c>
      <c r="J104" s="126">
        <v>3.83</v>
      </c>
      <c r="K104" s="124">
        <v>4.03</v>
      </c>
      <c r="L104" s="124">
        <v>3.6</v>
      </c>
      <c r="M104" s="124">
        <v>6.49</v>
      </c>
      <c r="N104" s="124">
        <v>9.7799999999999994</v>
      </c>
      <c r="O104" s="124">
        <v>8.1999999999999993</v>
      </c>
      <c r="P104" s="125">
        <v>0.73</v>
      </c>
      <c r="Q104" s="126">
        <v>3.84</v>
      </c>
      <c r="R104" s="124">
        <v>4.21</v>
      </c>
      <c r="S104" s="124">
        <v>3.8</v>
      </c>
      <c r="T104" s="124">
        <v>6.64</v>
      </c>
      <c r="U104" s="124">
        <v>10.55</v>
      </c>
      <c r="V104" s="124">
        <v>8.89</v>
      </c>
      <c r="W104" s="125">
        <v>0.78</v>
      </c>
    </row>
    <row r="105" spans="1:23">
      <c r="A105" s="337">
        <v>2025</v>
      </c>
      <c r="B105" s="258" t="s">
        <v>365</v>
      </c>
      <c r="C105" s="124">
        <v>4.9000000000000004</v>
      </c>
      <c r="D105" s="124">
        <v>5.38</v>
      </c>
      <c r="E105" s="124">
        <v>5.05</v>
      </c>
      <c r="F105" s="124">
        <v>7.14</v>
      </c>
      <c r="G105" s="124">
        <v>10.54</v>
      </c>
      <c r="H105" s="124">
        <v>8.68</v>
      </c>
      <c r="I105" s="125">
        <v>1</v>
      </c>
      <c r="J105" s="126">
        <v>4.3899999999999997</v>
      </c>
      <c r="K105" s="124">
        <v>4.82</v>
      </c>
      <c r="L105" s="124">
        <v>4.47</v>
      </c>
      <c r="M105" s="124">
        <v>6.33</v>
      </c>
      <c r="N105" s="124">
        <v>8.66</v>
      </c>
      <c r="O105" s="124">
        <v>7.09</v>
      </c>
      <c r="P105" s="125">
        <v>0.83</v>
      </c>
      <c r="Q105" s="126">
        <v>4.63</v>
      </c>
      <c r="R105" s="124">
        <v>5.08</v>
      </c>
      <c r="S105" s="124">
        <v>4.74</v>
      </c>
      <c r="T105" s="124">
        <v>6.7</v>
      </c>
      <c r="U105" s="124">
        <v>9.5299999999999994</v>
      </c>
      <c r="V105" s="124">
        <v>7.83</v>
      </c>
      <c r="W105" s="125">
        <v>0.9</v>
      </c>
    </row>
    <row r="106" spans="1:23">
      <c r="A106" s="340">
        <v>2025</v>
      </c>
      <c r="B106" s="258" t="s">
        <v>366</v>
      </c>
      <c r="C106" s="124">
        <v>4.8</v>
      </c>
      <c r="D106" s="124">
        <v>5.2</v>
      </c>
      <c r="E106" s="124">
        <v>5.04</v>
      </c>
      <c r="F106" s="124">
        <v>6.35</v>
      </c>
      <c r="G106" s="124">
        <v>8.25</v>
      </c>
      <c r="H106" s="124">
        <v>6.56</v>
      </c>
      <c r="I106" s="125">
        <v>1.02</v>
      </c>
      <c r="J106" s="126">
        <v>4.16</v>
      </c>
      <c r="K106" s="124">
        <v>4.55</v>
      </c>
      <c r="L106" s="124">
        <v>4.38</v>
      </c>
      <c r="M106" s="124">
        <v>5.17</v>
      </c>
      <c r="N106" s="124">
        <v>6.45</v>
      </c>
      <c r="O106" s="124">
        <v>5.15</v>
      </c>
      <c r="P106" s="125">
        <v>0.77</v>
      </c>
      <c r="Q106" s="126">
        <v>4.43</v>
      </c>
      <c r="R106" s="124">
        <v>4.82</v>
      </c>
      <c r="S106" s="124">
        <v>4.66</v>
      </c>
      <c r="T106" s="124">
        <v>5.66</v>
      </c>
      <c r="U106" s="124">
        <v>7.2</v>
      </c>
      <c r="V106" s="124">
        <v>5.74</v>
      </c>
      <c r="W106" s="125">
        <v>0.88</v>
      </c>
    </row>
    <row r="107" spans="1:23">
      <c r="A107" s="337">
        <v>2025</v>
      </c>
      <c r="B107" s="122" t="s">
        <v>367</v>
      </c>
      <c r="C107" s="124">
        <v>4.24</v>
      </c>
      <c r="D107" s="124">
        <v>4.34</v>
      </c>
      <c r="E107" s="124">
        <v>4.2300000000000004</v>
      </c>
      <c r="F107" s="124">
        <v>4.99</v>
      </c>
      <c r="G107" s="124">
        <v>5.88</v>
      </c>
      <c r="H107" s="124">
        <v>4.21</v>
      </c>
      <c r="I107" s="125">
        <v>0.83</v>
      </c>
      <c r="J107" s="126">
        <v>3.18</v>
      </c>
      <c r="K107" s="124">
        <v>3.32</v>
      </c>
      <c r="L107" s="124">
        <v>3.16</v>
      </c>
      <c r="M107" s="124">
        <v>3.48</v>
      </c>
      <c r="N107" s="124">
        <v>3.75</v>
      </c>
      <c r="O107" s="124">
        <v>2.96</v>
      </c>
      <c r="P107" s="125">
        <v>0.6</v>
      </c>
      <c r="Q107" s="126">
        <v>3.52</v>
      </c>
      <c r="R107" s="124">
        <v>3.65</v>
      </c>
      <c r="S107" s="124">
        <v>3.51</v>
      </c>
      <c r="T107" s="124">
        <v>3.97</v>
      </c>
      <c r="U107" s="124">
        <v>4.4400000000000004</v>
      </c>
      <c r="V107" s="124">
        <v>3.36</v>
      </c>
      <c r="W107" s="125">
        <v>0.68</v>
      </c>
    </row>
    <row r="108" spans="1:23">
      <c r="A108" s="340">
        <v>2025</v>
      </c>
      <c r="B108" s="134" t="s">
        <v>274</v>
      </c>
      <c r="C108" s="135">
        <v>1.57</v>
      </c>
      <c r="D108" s="135">
        <v>1.61</v>
      </c>
      <c r="E108" s="135">
        <v>1.39</v>
      </c>
      <c r="F108" s="135">
        <v>4.3499999999999996</v>
      </c>
      <c r="G108" s="135">
        <v>7.53</v>
      </c>
      <c r="H108" s="135">
        <v>4.68</v>
      </c>
      <c r="I108" s="136">
        <v>0.28000000000000003</v>
      </c>
      <c r="J108" s="137">
        <v>1.81</v>
      </c>
      <c r="K108" s="135">
        <v>1.72</v>
      </c>
      <c r="L108" s="135">
        <v>1.39</v>
      </c>
      <c r="M108" s="135">
        <v>4.8600000000000003</v>
      </c>
      <c r="N108" s="135">
        <v>7.6</v>
      </c>
      <c r="O108" s="135">
        <v>4.51</v>
      </c>
      <c r="P108" s="136">
        <v>0.27</v>
      </c>
      <c r="Q108" s="137">
        <v>1.69</v>
      </c>
      <c r="R108" s="135">
        <v>1.67</v>
      </c>
      <c r="S108" s="135">
        <v>1.39</v>
      </c>
      <c r="T108" s="135">
        <v>4.6100000000000003</v>
      </c>
      <c r="U108" s="135">
        <v>7.57</v>
      </c>
      <c r="V108" s="135">
        <v>4.59</v>
      </c>
      <c r="W108" s="136">
        <v>0.27</v>
      </c>
    </row>
    <row r="109" spans="1:23">
      <c r="A109" s="284" t="s">
        <v>587</v>
      </c>
    </row>
  </sheetData>
  <pageMargins left="0.7" right="0.7" top="0.75" bottom="0.75" header="0.3" footer="0.3"/>
  <drawing r:id="rId1"/>
  <tableParts count="3">
    <tablePart r:id="rId2"/>
    <tablePart r:id="rId3"/>
    <tablePart r:id="rId4"/>
  </tablePart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W145"/>
  <sheetViews>
    <sheetView zoomScaleNormal="100" workbookViewId="0"/>
  </sheetViews>
  <sheetFormatPr defaultColWidth="9.33203125" defaultRowHeight="13.5"/>
  <cols>
    <col min="1" max="1" width="9.33203125" style="7"/>
    <col min="2" max="2" width="15.33203125" style="7" bestFit="1" customWidth="1"/>
    <col min="3" max="3" width="30.6640625" style="7" bestFit="1" customWidth="1"/>
    <col min="4" max="4" width="32.1640625" style="7" customWidth="1"/>
    <col min="5" max="5" width="34.6640625" style="7" bestFit="1" customWidth="1"/>
    <col min="6" max="6" width="30.6640625" style="7" bestFit="1" customWidth="1"/>
    <col min="7" max="7" width="32.1640625" style="7" customWidth="1"/>
    <col min="8" max="8" width="34.6640625" style="7" bestFit="1" customWidth="1"/>
    <col min="9" max="9" width="30.1640625" style="7" bestFit="1" customWidth="1"/>
    <col min="10" max="10" width="34.33203125" style="7" bestFit="1" customWidth="1"/>
    <col min="11" max="11" width="32.83203125" style="7" bestFit="1" customWidth="1"/>
    <col min="12" max="12" width="33" style="7" bestFit="1" customWidth="1"/>
    <col min="13" max="13" width="34.33203125" style="7" bestFit="1" customWidth="1"/>
    <col min="14" max="14" width="32.83203125" style="7" bestFit="1" customWidth="1"/>
    <col min="15" max="15" width="33" style="7" bestFit="1" customWidth="1"/>
    <col min="16" max="16" width="30.1640625" style="7" bestFit="1" customWidth="1"/>
    <col min="17" max="17" width="32.1640625" style="7" customWidth="1"/>
    <col min="18" max="18" width="33.83203125" style="7" bestFit="1" customWidth="1"/>
    <col min="19" max="19" width="31.6640625" style="7" bestFit="1" customWidth="1"/>
    <col min="20" max="20" width="32.1640625" style="7" customWidth="1"/>
    <col min="21" max="21" width="33.83203125" style="7" bestFit="1" customWidth="1"/>
    <col min="22" max="22" width="30.83203125" style="7" bestFit="1" customWidth="1"/>
    <col min="23" max="23" width="30.1640625" style="7" bestFit="1" customWidth="1"/>
    <col min="24" max="16384" width="9.33203125" style="7"/>
  </cols>
  <sheetData>
    <row r="1" spans="1:23">
      <c r="A1" s="36" t="s">
        <v>845</v>
      </c>
    </row>
    <row r="2" spans="1:23" ht="17.25">
      <c r="A2" s="268" t="s">
        <v>1052</v>
      </c>
    </row>
    <row r="3" spans="1:23">
      <c r="A3" s="269" t="s">
        <v>1053</v>
      </c>
    </row>
    <row r="4" spans="1:23" s="280" customFormat="1" ht="45">
      <c r="A4" s="274" t="s">
        <v>233</v>
      </c>
      <c r="B4" s="274" t="s">
        <v>254</v>
      </c>
      <c r="C4" s="274" t="s">
        <v>595</v>
      </c>
      <c r="D4" s="274" t="s">
        <v>596</v>
      </c>
      <c r="E4" s="274" t="s">
        <v>597</v>
      </c>
      <c r="F4" s="274" t="s">
        <v>598</v>
      </c>
      <c r="G4" s="274" t="s">
        <v>599</v>
      </c>
      <c r="H4" s="274" t="s">
        <v>600</v>
      </c>
      <c r="I4" s="274" t="s">
        <v>601</v>
      </c>
      <c r="J4" s="274" t="s">
        <v>602</v>
      </c>
      <c r="K4" s="274" t="s">
        <v>603</v>
      </c>
      <c r="L4" s="274" t="s">
        <v>604</v>
      </c>
      <c r="M4" s="274" t="s">
        <v>605</v>
      </c>
      <c r="N4" s="274" t="s">
        <v>606</v>
      </c>
      <c r="O4" s="274" t="s">
        <v>607</v>
      </c>
      <c r="P4" s="274" t="s">
        <v>608</v>
      </c>
      <c r="Q4" s="274" t="s">
        <v>609</v>
      </c>
      <c r="R4" s="274" t="s">
        <v>610</v>
      </c>
      <c r="S4" s="274" t="s">
        <v>611</v>
      </c>
      <c r="T4" s="274" t="s">
        <v>612</v>
      </c>
      <c r="U4" s="274" t="s">
        <v>613</v>
      </c>
      <c r="V4" s="274" t="s">
        <v>614</v>
      </c>
      <c r="W4" s="274" t="s">
        <v>615</v>
      </c>
    </row>
    <row r="5" spans="1:23">
      <c r="A5" s="337">
        <v>2016</v>
      </c>
      <c r="B5" s="7" t="s">
        <v>406</v>
      </c>
      <c r="C5" s="141">
        <v>18557</v>
      </c>
      <c r="D5" s="141">
        <v>15688</v>
      </c>
      <c r="E5" s="141">
        <v>11890</v>
      </c>
      <c r="F5" s="141">
        <v>48876</v>
      </c>
      <c r="G5" s="141">
        <v>72902</v>
      </c>
      <c r="H5" s="141">
        <v>46272</v>
      </c>
      <c r="I5" s="142">
        <v>5330</v>
      </c>
      <c r="J5" s="143">
        <v>22736</v>
      </c>
      <c r="K5" s="141">
        <v>17926</v>
      </c>
      <c r="L5" s="141">
        <v>12621</v>
      </c>
      <c r="M5" s="141">
        <v>57563</v>
      </c>
      <c r="N5" s="141">
        <v>77811</v>
      </c>
      <c r="O5" s="141">
        <v>46913</v>
      </c>
      <c r="P5" s="142">
        <v>5427</v>
      </c>
      <c r="Q5" s="143">
        <v>41293</v>
      </c>
      <c r="R5" s="141">
        <v>33614</v>
      </c>
      <c r="S5" s="141">
        <v>24511</v>
      </c>
      <c r="T5" s="141">
        <v>106439</v>
      </c>
      <c r="U5" s="141">
        <v>150713</v>
      </c>
      <c r="V5" s="141">
        <v>93185</v>
      </c>
      <c r="W5" s="141">
        <v>10757</v>
      </c>
    </row>
    <row r="6" spans="1:23">
      <c r="A6" s="337">
        <v>2016</v>
      </c>
      <c r="B6" s="7" t="s">
        <v>407</v>
      </c>
      <c r="C6" s="141">
        <v>3386</v>
      </c>
      <c r="D6" s="141">
        <v>2882</v>
      </c>
      <c r="E6" s="141">
        <v>1929</v>
      </c>
      <c r="F6" s="141">
        <v>8221</v>
      </c>
      <c r="G6" s="141">
        <v>13132</v>
      </c>
      <c r="H6" s="141">
        <v>8638</v>
      </c>
      <c r="I6" s="142">
        <v>1058</v>
      </c>
      <c r="J6" s="143">
        <v>3672</v>
      </c>
      <c r="K6" s="141">
        <v>3025</v>
      </c>
      <c r="L6" s="141">
        <v>1850</v>
      </c>
      <c r="M6" s="141">
        <v>9376</v>
      </c>
      <c r="N6" s="141">
        <v>13402</v>
      </c>
      <c r="O6" s="141">
        <v>8375</v>
      </c>
      <c r="P6" s="142">
        <v>1018</v>
      </c>
      <c r="Q6" s="143">
        <v>7058</v>
      </c>
      <c r="R6" s="141">
        <v>5907</v>
      </c>
      <c r="S6" s="141">
        <v>3779</v>
      </c>
      <c r="T6" s="141">
        <v>17597</v>
      </c>
      <c r="U6" s="141">
        <v>26534</v>
      </c>
      <c r="V6" s="141">
        <v>17013</v>
      </c>
      <c r="W6" s="141">
        <v>2076</v>
      </c>
    </row>
    <row r="7" spans="1:23">
      <c r="A7" s="337">
        <v>2016</v>
      </c>
      <c r="B7" s="7" t="s">
        <v>408</v>
      </c>
      <c r="C7" s="141">
        <v>2461</v>
      </c>
      <c r="D7" s="141">
        <v>2388</v>
      </c>
      <c r="E7" s="141">
        <v>1624</v>
      </c>
      <c r="F7" s="141">
        <v>6211</v>
      </c>
      <c r="G7" s="141">
        <v>10638</v>
      </c>
      <c r="H7" s="141">
        <v>6739</v>
      </c>
      <c r="I7" s="142">
        <v>838</v>
      </c>
      <c r="J7" s="143">
        <v>2729</v>
      </c>
      <c r="K7" s="141">
        <v>2493</v>
      </c>
      <c r="L7" s="141">
        <v>1631</v>
      </c>
      <c r="M7" s="141">
        <v>7131</v>
      </c>
      <c r="N7" s="141">
        <v>10990</v>
      </c>
      <c r="O7" s="141">
        <v>6628</v>
      </c>
      <c r="P7" s="142">
        <v>807</v>
      </c>
      <c r="Q7" s="143">
        <v>5190</v>
      </c>
      <c r="R7" s="141">
        <v>4881</v>
      </c>
      <c r="S7" s="141">
        <v>3255</v>
      </c>
      <c r="T7" s="141">
        <v>13342</v>
      </c>
      <c r="U7" s="141">
        <v>21628</v>
      </c>
      <c r="V7" s="141">
        <v>13367</v>
      </c>
      <c r="W7" s="141">
        <v>1645</v>
      </c>
    </row>
    <row r="8" spans="1:23">
      <c r="A8" s="337">
        <v>2016</v>
      </c>
      <c r="B8" s="7" t="s">
        <v>409</v>
      </c>
      <c r="C8" s="141">
        <v>4634</v>
      </c>
      <c r="D8" s="141">
        <v>3921</v>
      </c>
      <c r="E8" s="141">
        <v>2420</v>
      </c>
      <c r="F8" s="141">
        <v>10895</v>
      </c>
      <c r="G8" s="141">
        <v>18367</v>
      </c>
      <c r="H8" s="141">
        <v>9905</v>
      </c>
      <c r="I8" s="142">
        <v>988</v>
      </c>
      <c r="J8" s="143">
        <v>4907</v>
      </c>
      <c r="K8" s="141">
        <v>3986</v>
      </c>
      <c r="L8" s="141">
        <v>2306</v>
      </c>
      <c r="M8" s="141">
        <v>11964</v>
      </c>
      <c r="N8" s="141">
        <v>18200</v>
      </c>
      <c r="O8" s="141">
        <v>9186</v>
      </c>
      <c r="P8" s="142">
        <v>1003</v>
      </c>
      <c r="Q8" s="143">
        <v>9541</v>
      </c>
      <c r="R8" s="141">
        <v>7907</v>
      </c>
      <c r="S8" s="141">
        <v>4726</v>
      </c>
      <c r="T8" s="141">
        <v>22859</v>
      </c>
      <c r="U8" s="141">
        <v>36567</v>
      </c>
      <c r="V8" s="141">
        <v>19091</v>
      </c>
      <c r="W8" s="141">
        <v>1991</v>
      </c>
    </row>
    <row r="9" spans="1:23">
      <c r="A9" s="337">
        <v>2016</v>
      </c>
      <c r="B9" s="7" t="s">
        <v>410</v>
      </c>
      <c r="C9" s="141">
        <v>3343</v>
      </c>
      <c r="D9" s="141">
        <v>3505</v>
      </c>
      <c r="E9" s="141">
        <v>2434</v>
      </c>
      <c r="F9" s="141">
        <v>7828</v>
      </c>
      <c r="G9" s="141">
        <v>13948</v>
      </c>
      <c r="H9" s="141">
        <v>8453</v>
      </c>
      <c r="I9" s="142">
        <v>845</v>
      </c>
      <c r="J9" s="143">
        <v>3471</v>
      </c>
      <c r="K9" s="141">
        <v>3325</v>
      </c>
      <c r="L9" s="141">
        <v>2071</v>
      </c>
      <c r="M9" s="141">
        <v>8220</v>
      </c>
      <c r="N9" s="141">
        <v>13409</v>
      </c>
      <c r="O9" s="141">
        <v>7841</v>
      </c>
      <c r="P9" s="142">
        <v>764</v>
      </c>
      <c r="Q9" s="143">
        <v>6814</v>
      </c>
      <c r="R9" s="141">
        <v>6830</v>
      </c>
      <c r="S9" s="141">
        <v>4505</v>
      </c>
      <c r="T9" s="141">
        <v>16048</v>
      </c>
      <c r="U9" s="141">
        <v>27357</v>
      </c>
      <c r="V9" s="141">
        <v>16294</v>
      </c>
      <c r="W9" s="141">
        <v>1609</v>
      </c>
    </row>
    <row r="10" spans="1:23">
      <c r="A10" s="337">
        <v>2016</v>
      </c>
      <c r="B10" s="7" t="s">
        <v>411</v>
      </c>
      <c r="C10" s="141">
        <v>2146</v>
      </c>
      <c r="D10" s="141">
        <v>1947</v>
      </c>
      <c r="E10" s="141">
        <v>1187</v>
      </c>
      <c r="F10" s="141">
        <v>5424</v>
      </c>
      <c r="G10" s="141">
        <v>8344</v>
      </c>
      <c r="H10" s="141">
        <v>3832</v>
      </c>
      <c r="I10" s="142">
        <v>455</v>
      </c>
      <c r="J10" s="143">
        <v>2165</v>
      </c>
      <c r="K10" s="141">
        <v>1907</v>
      </c>
      <c r="L10" s="141">
        <v>1054</v>
      </c>
      <c r="M10" s="141">
        <v>5704</v>
      </c>
      <c r="N10" s="141">
        <v>7739</v>
      </c>
      <c r="O10" s="141">
        <v>3491</v>
      </c>
      <c r="P10" s="142">
        <v>372</v>
      </c>
      <c r="Q10" s="143">
        <v>4311</v>
      </c>
      <c r="R10" s="141">
        <v>3854</v>
      </c>
      <c r="S10" s="141">
        <v>2241</v>
      </c>
      <c r="T10" s="141">
        <v>11128</v>
      </c>
      <c r="U10" s="141">
        <v>16083</v>
      </c>
      <c r="V10" s="141">
        <v>7323</v>
      </c>
      <c r="W10" s="141">
        <v>827</v>
      </c>
    </row>
    <row r="11" spans="1:23">
      <c r="A11" s="337">
        <v>2016</v>
      </c>
      <c r="B11" s="7" t="s">
        <v>412</v>
      </c>
      <c r="C11" s="141">
        <v>2682</v>
      </c>
      <c r="D11" s="141">
        <v>2568</v>
      </c>
      <c r="E11" s="141">
        <v>1810</v>
      </c>
      <c r="F11" s="141">
        <v>6407</v>
      </c>
      <c r="G11" s="141">
        <v>10767</v>
      </c>
      <c r="H11" s="141">
        <v>6398</v>
      </c>
      <c r="I11" s="142">
        <v>572</v>
      </c>
      <c r="J11" s="143">
        <v>2751</v>
      </c>
      <c r="K11" s="141">
        <v>2503</v>
      </c>
      <c r="L11" s="141">
        <v>1710</v>
      </c>
      <c r="M11" s="141">
        <v>6714</v>
      </c>
      <c r="N11" s="141">
        <v>10259</v>
      </c>
      <c r="O11" s="141">
        <v>5893</v>
      </c>
      <c r="P11" s="142">
        <v>527</v>
      </c>
      <c r="Q11" s="143">
        <v>5433</v>
      </c>
      <c r="R11" s="141">
        <v>5071</v>
      </c>
      <c r="S11" s="141">
        <v>3520</v>
      </c>
      <c r="T11" s="141">
        <v>13121</v>
      </c>
      <c r="U11" s="141">
        <v>21026</v>
      </c>
      <c r="V11" s="141">
        <v>12291</v>
      </c>
      <c r="W11" s="141">
        <v>1099</v>
      </c>
    </row>
    <row r="12" spans="1:23">
      <c r="A12" s="337">
        <v>2016</v>
      </c>
      <c r="B12" s="7" t="s">
        <v>413</v>
      </c>
      <c r="C12" s="141">
        <v>616</v>
      </c>
      <c r="D12" s="141">
        <v>585</v>
      </c>
      <c r="E12" s="141">
        <v>420</v>
      </c>
      <c r="F12" s="141">
        <v>1430</v>
      </c>
      <c r="G12" s="141">
        <v>2349</v>
      </c>
      <c r="H12" s="141">
        <v>1483</v>
      </c>
      <c r="I12" s="142">
        <v>249</v>
      </c>
      <c r="J12" s="143">
        <v>679</v>
      </c>
      <c r="K12" s="141">
        <v>587</v>
      </c>
      <c r="L12" s="141">
        <v>369</v>
      </c>
      <c r="M12" s="141">
        <v>1509</v>
      </c>
      <c r="N12" s="141">
        <v>2274</v>
      </c>
      <c r="O12" s="141">
        <v>1460</v>
      </c>
      <c r="P12" s="142">
        <v>230</v>
      </c>
      <c r="Q12" s="143">
        <v>1295</v>
      </c>
      <c r="R12" s="141">
        <v>1172</v>
      </c>
      <c r="S12" s="141">
        <v>789</v>
      </c>
      <c r="T12" s="141">
        <v>2939</v>
      </c>
      <c r="U12" s="141">
        <v>4623</v>
      </c>
      <c r="V12" s="141">
        <v>2943</v>
      </c>
      <c r="W12" s="141">
        <v>479</v>
      </c>
    </row>
    <row r="13" spans="1:23">
      <c r="A13" s="337">
        <v>2016</v>
      </c>
      <c r="B13" s="7" t="s">
        <v>414</v>
      </c>
      <c r="C13" s="141">
        <v>2019</v>
      </c>
      <c r="D13" s="141">
        <v>1823</v>
      </c>
      <c r="E13" s="141">
        <v>1070</v>
      </c>
      <c r="F13" s="141">
        <v>4700</v>
      </c>
      <c r="G13" s="141">
        <v>7539</v>
      </c>
      <c r="H13" s="141">
        <v>3723</v>
      </c>
      <c r="I13" s="142">
        <v>372</v>
      </c>
      <c r="J13" s="143">
        <v>2067</v>
      </c>
      <c r="K13" s="141">
        <v>1743</v>
      </c>
      <c r="L13" s="141">
        <v>932</v>
      </c>
      <c r="M13" s="141">
        <v>4864</v>
      </c>
      <c r="N13" s="141">
        <v>7256</v>
      </c>
      <c r="O13" s="141">
        <v>3369</v>
      </c>
      <c r="P13" s="142">
        <v>354</v>
      </c>
      <c r="Q13" s="143">
        <v>4086</v>
      </c>
      <c r="R13" s="141">
        <v>3566</v>
      </c>
      <c r="S13" s="141">
        <v>2002</v>
      </c>
      <c r="T13" s="141">
        <v>9564</v>
      </c>
      <c r="U13" s="141">
        <v>14795</v>
      </c>
      <c r="V13" s="141">
        <v>7092</v>
      </c>
      <c r="W13" s="141">
        <v>726</v>
      </c>
    </row>
    <row r="14" spans="1:23">
      <c r="A14" s="337">
        <v>2016</v>
      </c>
      <c r="B14" s="7" t="s">
        <v>415</v>
      </c>
      <c r="C14" s="141">
        <v>14344</v>
      </c>
      <c r="D14" s="141">
        <v>12330</v>
      </c>
      <c r="E14" s="141">
        <v>8485</v>
      </c>
      <c r="F14" s="141">
        <v>35310</v>
      </c>
      <c r="G14" s="141">
        <v>54492</v>
      </c>
      <c r="H14" s="141">
        <v>31540</v>
      </c>
      <c r="I14" s="142">
        <v>2932</v>
      </c>
      <c r="J14" s="143">
        <v>15946</v>
      </c>
      <c r="K14" s="141">
        <v>13207</v>
      </c>
      <c r="L14" s="141">
        <v>8633</v>
      </c>
      <c r="M14" s="141">
        <v>39096</v>
      </c>
      <c r="N14" s="141">
        <v>56360</v>
      </c>
      <c r="O14" s="141">
        <v>30951</v>
      </c>
      <c r="P14" s="142">
        <v>2681</v>
      </c>
      <c r="Q14" s="143">
        <v>30290</v>
      </c>
      <c r="R14" s="141">
        <v>25537</v>
      </c>
      <c r="S14" s="141">
        <v>17118</v>
      </c>
      <c r="T14" s="141">
        <v>74406</v>
      </c>
      <c r="U14" s="141">
        <v>110852</v>
      </c>
      <c r="V14" s="141">
        <v>62491</v>
      </c>
      <c r="W14" s="141">
        <v>5613</v>
      </c>
    </row>
    <row r="15" spans="1:23">
      <c r="A15" s="337">
        <v>2016</v>
      </c>
      <c r="B15" s="7" t="s">
        <v>416</v>
      </c>
      <c r="C15" s="141">
        <v>3496</v>
      </c>
      <c r="D15" s="141">
        <v>2869</v>
      </c>
      <c r="E15" s="141">
        <v>1975</v>
      </c>
      <c r="F15" s="141">
        <v>7512</v>
      </c>
      <c r="G15" s="141">
        <v>12201</v>
      </c>
      <c r="H15" s="141">
        <v>7433</v>
      </c>
      <c r="I15" s="142">
        <v>707</v>
      </c>
      <c r="J15" s="143">
        <v>3696</v>
      </c>
      <c r="K15" s="141">
        <v>2841</v>
      </c>
      <c r="L15" s="141">
        <v>1855</v>
      </c>
      <c r="M15" s="141">
        <v>7891</v>
      </c>
      <c r="N15" s="141">
        <v>11619</v>
      </c>
      <c r="O15" s="141">
        <v>6737</v>
      </c>
      <c r="P15" s="142">
        <v>668</v>
      </c>
      <c r="Q15" s="143">
        <v>7192</v>
      </c>
      <c r="R15" s="141">
        <v>5710</v>
      </c>
      <c r="S15" s="141">
        <v>3830</v>
      </c>
      <c r="T15" s="141">
        <v>15403</v>
      </c>
      <c r="U15" s="141">
        <v>23820</v>
      </c>
      <c r="V15" s="141">
        <v>14170</v>
      </c>
      <c r="W15" s="141">
        <v>1375</v>
      </c>
    </row>
    <row r="16" spans="1:23">
      <c r="A16" s="337">
        <v>2016</v>
      </c>
      <c r="B16" s="7" t="s">
        <v>417</v>
      </c>
      <c r="C16" s="141">
        <v>16056</v>
      </c>
      <c r="D16" s="141">
        <v>14770</v>
      </c>
      <c r="E16" s="141">
        <v>10314</v>
      </c>
      <c r="F16" s="141">
        <v>38757</v>
      </c>
      <c r="G16" s="141">
        <v>63889</v>
      </c>
      <c r="H16" s="141">
        <v>38540</v>
      </c>
      <c r="I16" s="142">
        <v>4738</v>
      </c>
      <c r="J16" s="143">
        <v>17636</v>
      </c>
      <c r="K16" s="141">
        <v>15036</v>
      </c>
      <c r="L16" s="141">
        <v>10211</v>
      </c>
      <c r="M16" s="141">
        <v>41648</v>
      </c>
      <c r="N16" s="141">
        <v>63382</v>
      </c>
      <c r="O16" s="141">
        <v>36774</v>
      </c>
      <c r="P16" s="142">
        <v>4513</v>
      </c>
      <c r="Q16" s="143">
        <v>33692</v>
      </c>
      <c r="R16" s="141">
        <v>29806</v>
      </c>
      <c r="S16" s="141">
        <v>20525</v>
      </c>
      <c r="T16" s="141">
        <v>80405</v>
      </c>
      <c r="U16" s="141">
        <v>127271</v>
      </c>
      <c r="V16" s="141">
        <v>75314</v>
      </c>
      <c r="W16" s="141">
        <v>9251</v>
      </c>
    </row>
    <row r="17" spans="1:23">
      <c r="A17" s="337">
        <v>2016</v>
      </c>
      <c r="B17" s="7" t="s">
        <v>418</v>
      </c>
      <c r="C17" s="141">
        <v>2458</v>
      </c>
      <c r="D17" s="141">
        <v>2839</v>
      </c>
      <c r="E17" s="141">
        <v>2056</v>
      </c>
      <c r="F17" s="141">
        <v>5866</v>
      </c>
      <c r="G17" s="141">
        <v>11615</v>
      </c>
      <c r="H17" s="141">
        <v>7319</v>
      </c>
      <c r="I17" s="142">
        <v>801</v>
      </c>
      <c r="J17" s="143">
        <v>2673</v>
      </c>
      <c r="K17" s="141">
        <v>2880</v>
      </c>
      <c r="L17" s="141">
        <v>2070</v>
      </c>
      <c r="M17" s="141">
        <v>6290</v>
      </c>
      <c r="N17" s="141">
        <v>11494</v>
      </c>
      <c r="O17" s="141">
        <v>7067</v>
      </c>
      <c r="P17" s="142">
        <v>788</v>
      </c>
      <c r="Q17" s="143">
        <v>5131</v>
      </c>
      <c r="R17" s="141">
        <v>5719</v>
      </c>
      <c r="S17" s="141">
        <v>4126</v>
      </c>
      <c r="T17" s="141">
        <v>12156</v>
      </c>
      <c r="U17" s="141">
        <v>23109</v>
      </c>
      <c r="V17" s="141">
        <v>14386</v>
      </c>
      <c r="W17" s="141">
        <v>1589</v>
      </c>
    </row>
    <row r="18" spans="1:23">
      <c r="A18" s="337">
        <v>2016</v>
      </c>
      <c r="B18" s="7" t="s">
        <v>419</v>
      </c>
      <c r="C18" s="141">
        <v>2419</v>
      </c>
      <c r="D18" s="141">
        <v>2647</v>
      </c>
      <c r="E18" s="141">
        <v>1657</v>
      </c>
      <c r="F18" s="141">
        <v>5993</v>
      </c>
      <c r="G18" s="141">
        <v>10943</v>
      </c>
      <c r="H18" s="141">
        <v>7551</v>
      </c>
      <c r="I18" s="142">
        <v>1107</v>
      </c>
      <c r="J18" s="143">
        <v>2621</v>
      </c>
      <c r="K18" s="141">
        <v>2660</v>
      </c>
      <c r="L18" s="141">
        <v>1650</v>
      </c>
      <c r="M18" s="141">
        <v>6687</v>
      </c>
      <c r="N18" s="141">
        <v>11088</v>
      </c>
      <c r="O18" s="141">
        <v>7384</v>
      </c>
      <c r="P18" s="142">
        <v>1060</v>
      </c>
      <c r="Q18" s="143">
        <v>5040</v>
      </c>
      <c r="R18" s="141">
        <v>5307</v>
      </c>
      <c r="S18" s="141">
        <v>3307</v>
      </c>
      <c r="T18" s="141">
        <v>12680</v>
      </c>
      <c r="U18" s="141">
        <v>22031</v>
      </c>
      <c r="V18" s="141">
        <v>14935</v>
      </c>
      <c r="W18" s="141">
        <v>2167</v>
      </c>
    </row>
    <row r="19" spans="1:23">
      <c r="A19" s="337">
        <v>2016</v>
      </c>
      <c r="B19" s="7" t="s">
        <v>420</v>
      </c>
      <c r="C19" s="141">
        <v>2545</v>
      </c>
      <c r="D19" s="141">
        <v>2217</v>
      </c>
      <c r="E19" s="141">
        <v>1552</v>
      </c>
      <c r="F19" s="141">
        <v>5654</v>
      </c>
      <c r="G19" s="141">
        <v>9657</v>
      </c>
      <c r="H19" s="141">
        <v>7047</v>
      </c>
      <c r="I19" s="142">
        <v>1139</v>
      </c>
      <c r="J19" s="143">
        <v>2710</v>
      </c>
      <c r="K19" s="141">
        <v>2216</v>
      </c>
      <c r="L19" s="141">
        <v>1552</v>
      </c>
      <c r="M19" s="141">
        <v>6098</v>
      </c>
      <c r="N19" s="141">
        <v>9570</v>
      </c>
      <c r="O19" s="141">
        <v>6706</v>
      </c>
      <c r="P19" s="142">
        <v>1024</v>
      </c>
      <c r="Q19" s="143">
        <v>5255</v>
      </c>
      <c r="R19" s="141">
        <v>4433</v>
      </c>
      <c r="S19" s="141">
        <v>3104</v>
      </c>
      <c r="T19" s="141">
        <v>11752</v>
      </c>
      <c r="U19" s="141">
        <v>19227</v>
      </c>
      <c r="V19" s="141">
        <v>13753</v>
      </c>
      <c r="W19" s="141">
        <v>2163</v>
      </c>
    </row>
    <row r="20" spans="1:23">
      <c r="A20" s="337">
        <v>2016</v>
      </c>
      <c r="B20" s="7" t="s">
        <v>421</v>
      </c>
      <c r="C20" s="141">
        <v>2853</v>
      </c>
      <c r="D20" s="141">
        <v>2342</v>
      </c>
      <c r="E20" s="141">
        <v>1375</v>
      </c>
      <c r="F20" s="141">
        <v>5851</v>
      </c>
      <c r="G20" s="141">
        <v>9884</v>
      </c>
      <c r="H20" s="141">
        <v>6062</v>
      </c>
      <c r="I20" s="142">
        <v>832</v>
      </c>
      <c r="J20" s="143">
        <v>2963</v>
      </c>
      <c r="K20" s="141">
        <v>2300</v>
      </c>
      <c r="L20" s="141">
        <v>1267</v>
      </c>
      <c r="M20" s="141">
        <v>6470</v>
      </c>
      <c r="N20" s="141">
        <v>9455</v>
      </c>
      <c r="O20" s="141">
        <v>5591</v>
      </c>
      <c r="P20" s="142">
        <v>836</v>
      </c>
      <c r="Q20" s="143">
        <v>5816</v>
      </c>
      <c r="R20" s="141">
        <v>4642</v>
      </c>
      <c r="S20" s="141">
        <v>2642</v>
      </c>
      <c r="T20" s="141">
        <v>12321</v>
      </c>
      <c r="U20" s="141">
        <v>19339</v>
      </c>
      <c r="V20" s="141">
        <v>11653</v>
      </c>
      <c r="W20" s="141">
        <v>1668</v>
      </c>
    </row>
    <row r="21" spans="1:23">
      <c r="A21" s="337">
        <v>2016</v>
      </c>
      <c r="B21" s="7" t="s">
        <v>422</v>
      </c>
      <c r="C21" s="141">
        <v>2906</v>
      </c>
      <c r="D21" s="141">
        <v>2910</v>
      </c>
      <c r="E21" s="141">
        <v>1743</v>
      </c>
      <c r="F21" s="141">
        <v>7110</v>
      </c>
      <c r="G21" s="141">
        <v>12940</v>
      </c>
      <c r="H21" s="141">
        <v>6810</v>
      </c>
      <c r="I21" s="142">
        <v>802</v>
      </c>
      <c r="J21" s="143">
        <v>2981</v>
      </c>
      <c r="K21" s="141">
        <v>2886</v>
      </c>
      <c r="L21" s="141">
        <v>1663</v>
      </c>
      <c r="M21" s="141">
        <v>7739</v>
      </c>
      <c r="N21" s="141">
        <v>12834</v>
      </c>
      <c r="O21" s="141">
        <v>6635</v>
      </c>
      <c r="P21" s="142">
        <v>710</v>
      </c>
      <c r="Q21" s="143">
        <v>5887</v>
      </c>
      <c r="R21" s="141">
        <v>5796</v>
      </c>
      <c r="S21" s="141">
        <v>3406</v>
      </c>
      <c r="T21" s="141">
        <v>14849</v>
      </c>
      <c r="U21" s="141">
        <v>25774</v>
      </c>
      <c r="V21" s="141">
        <v>13445</v>
      </c>
      <c r="W21" s="141">
        <v>1512</v>
      </c>
    </row>
    <row r="22" spans="1:23">
      <c r="A22" s="337">
        <v>2016</v>
      </c>
      <c r="B22" s="7" t="s">
        <v>423</v>
      </c>
      <c r="C22" s="141">
        <v>3161</v>
      </c>
      <c r="D22" s="141">
        <v>2624</v>
      </c>
      <c r="E22" s="141">
        <v>1437</v>
      </c>
      <c r="F22" s="141">
        <v>6396</v>
      </c>
      <c r="G22" s="141">
        <v>11043</v>
      </c>
      <c r="H22" s="141">
        <v>6143</v>
      </c>
      <c r="I22" s="142">
        <v>702</v>
      </c>
      <c r="J22" s="143">
        <v>3263</v>
      </c>
      <c r="K22" s="141">
        <v>2637</v>
      </c>
      <c r="L22" s="141">
        <v>1178</v>
      </c>
      <c r="M22" s="141">
        <v>6774</v>
      </c>
      <c r="N22" s="141">
        <v>10532</v>
      </c>
      <c r="O22" s="141">
        <v>5640</v>
      </c>
      <c r="P22" s="142">
        <v>652</v>
      </c>
      <c r="Q22" s="143">
        <v>6424</v>
      </c>
      <c r="R22" s="141">
        <v>5261</v>
      </c>
      <c r="S22" s="141">
        <v>2615</v>
      </c>
      <c r="T22" s="141">
        <v>13170</v>
      </c>
      <c r="U22" s="141">
        <v>21575</v>
      </c>
      <c r="V22" s="141">
        <v>11783</v>
      </c>
      <c r="W22" s="141">
        <v>1354</v>
      </c>
    </row>
    <row r="23" spans="1:23">
      <c r="A23" s="337">
        <v>2016</v>
      </c>
      <c r="B23" s="7" t="s">
        <v>424</v>
      </c>
      <c r="C23" s="141">
        <v>1551</v>
      </c>
      <c r="D23" s="141">
        <v>1450</v>
      </c>
      <c r="E23" s="141">
        <v>1025</v>
      </c>
      <c r="F23" s="141">
        <v>3125</v>
      </c>
      <c r="G23" s="141">
        <v>5120</v>
      </c>
      <c r="H23" s="141">
        <v>3278</v>
      </c>
      <c r="I23" s="142">
        <v>474</v>
      </c>
      <c r="J23" s="143">
        <v>1547</v>
      </c>
      <c r="K23" s="141">
        <v>1295</v>
      </c>
      <c r="L23" s="141">
        <v>901</v>
      </c>
      <c r="M23" s="141">
        <v>3366</v>
      </c>
      <c r="N23" s="141">
        <v>4786</v>
      </c>
      <c r="O23" s="141">
        <v>2994</v>
      </c>
      <c r="P23" s="142">
        <v>402</v>
      </c>
      <c r="Q23" s="143">
        <v>3098</v>
      </c>
      <c r="R23" s="141">
        <v>2745</v>
      </c>
      <c r="S23" s="141">
        <v>1926</v>
      </c>
      <c r="T23" s="141">
        <v>6491</v>
      </c>
      <c r="U23" s="141">
        <v>9906</v>
      </c>
      <c r="V23" s="141">
        <v>6272</v>
      </c>
      <c r="W23" s="141">
        <v>876</v>
      </c>
    </row>
    <row r="24" spans="1:23">
      <c r="A24" s="337">
        <v>2016</v>
      </c>
      <c r="B24" s="7" t="s">
        <v>425</v>
      </c>
      <c r="C24" s="141">
        <v>3043</v>
      </c>
      <c r="D24" s="141">
        <v>2923</v>
      </c>
      <c r="E24" s="141">
        <v>1430</v>
      </c>
      <c r="F24" s="141">
        <v>7302</v>
      </c>
      <c r="G24" s="141">
        <v>12021</v>
      </c>
      <c r="H24" s="141">
        <v>6334</v>
      </c>
      <c r="I24" s="142">
        <v>396</v>
      </c>
      <c r="J24" s="143">
        <v>2909</v>
      </c>
      <c r="K24" s="141">
        <v>2700</v>
      </c>
      <c r="L24" s="141">
        <v>1208</v>
      </c>
      <c r="M24" s="141">
        <v>7033</v>
      </c>
      <c r="N24" s="141">
        <v>10930</v>
      </c>
      <c r="O24" s="141">
        <v>5432</v>
      </c>
      <c r="P24" s="142">
        <v>317</v>
      </c>
      <c r="Q24" s="143">
        <v>5952</v>
      </c>
      <c r="R24" s="141">
        <v>5623</v>
      </c>
      <c r="S24" s="141">
        <v>2638</v>
      </c>
      <c r="T24" s="141">
        <v>14335</v>
      </c>
      <c r="U24" s="141">
        <v>22951</v>
      </c>
      <c r="V24" s="141">
        <v>11766</v>
      </c>
      <c r="W24" s="141">
        <v>713</v>
      </c>
    </row>
    <row r="25" spans="1:23">
      <c r="A25" s="337">
        <v>2016</v>
      </c>
      <c r="B25" s="7" t="s">
        <v>426</v>
      </c>
      <c r="C25" s="141">
        <v>2565</v>
      </c>
      <c r="D25" s="141">
        <v>2424</v>
      </c>
      <c r="E25" s="141">
        <v>1718</v>
      </c>
      <c r="F25" s="141">
        <v>5596</v>
      </c>
      <c r="G25" s="141">
        <v>10254</v>
      </c>
      <c r="H25" s="141">
        <v>7206</v>
      </c>
      <c r="I25" s="142">
        <v>962</v>
      </c>
      <c r="J25" s="143">
        <v>2549</v>
      </c>
      <c r="K25" s="141">
        <v>2325</v>
      </c>
      <c r="L25" s="141">
        <v>1470</v>
      </c>
      <c r="M25" s="141">
        <v>5942</v>
      </c>
      <c r="N25" s="141">
        <v>10072</v>
      </c>
      <c r="O25" s="141">
        <v>6575</v>
      </c>
      <c r="P25" s="142">
        <v>806</v>
      </c>
      <c r="Q25" s="143">
        <v>5114</v>
      </c>
      <c r="R25" s="141">
        <v>4749</v>
      </c>
      <c r="S25" s="141">
        <v>3188</v>
      </c>
      <c r="T25" s="141">
        <v>11538</v>
      </c>
      <c r="U25" s="141">
        <v>20326</v>
      </c>
      <c r="V25" s="141">
        <v>13781</v>
      </c>
      <c r="W25" s="141">
        <v>1768</v>
      </c>
    </row>
    <row r="26" spans="1:23">
      <c r="A26" s="337">
        <v>2016</v>
      </c>
      <c r="B26" s="7" t="s">
        <v>260</v>
      </c>
      <c r="C26" s="141">
        <v>97259</v>
      </c>
      <c r="D26" s="141">
        <v>87666</v>
      </c>
      <c r="E26" s="141">
        <v>59567</v>
      </c>
      <c r="F26" s="141">
        <v>234509</v>
      </c>
      <c r="G26" s="141">
        <v>382138</v>
      </c>
      <c r="H26" s="141">
        <v>230745</v>
      </c>
      <c r="I26" s="142">
        <v>26304</v>
      </c>
      <c r="J26" s="143">
        <v>106677</v>
      </c>
      <c r="K26" s="141">
        <v>90484</v>
      </c>
      <c r="L26" s="141">
        <v>58206</v>
      </c>
      <c r="M26" s="141">
        <v>258101</v>
      </c>
      <c r="N26" s="141">
        <v>383516</v>
      </c>
      <c r="O26" s="141">
        <v>221665</v>
      </c>
      <c r="P26" s="142">
        <v>24961</v>
      </c>
      <c r="Q26" s="143">
        <v>203936</v>
      </c>
      <c r="R26" s="141">
        <v>178150</v>
      </c>
      <c r="S26" s="141">
        <v>117773</v>
      </c>
      <c r="T26" s="141">
        <v>492610</v>
      </c>
      <c r="U26" s="141">
        <v>765654</v>
      </c>
      <c r="V26" s="141">
        <v>452410</v>
      </c>
      <c r="W26" s="141">
        <v>51265</v>
      </c>
    </row>
    <row r="27" spans="1:23">
      <c r="A27" s="337">
        <v>2025</v>
      </c>
      <c r="B27" s="338" t="s">
        <v>406</v>
      </c>
      <c r="C27" s="241">
        <v>14136</v>
      </c>
      <c r="D27" s="241">
        <v>12880</v>
      </c>
      <c r="E27" s="241">
        <v>10789</v>
      </c>
      <c r="F27" s="241">
        <v>40492</v>
      </c>
      <c r="G27" s="241">
        <v>62766</v>
      </c>
      <c r="H27" s="241">
        <v>38217</v>
      </c>
      <c r="I27" s="242">
        <v>2338</v>
      </c>
      <c r="J27" s="243">
        <v>17867</v>
      </c>
      <c r="K27" s="241">
        <v>14923</v>
      </c>
      <c r="L27" s="241">
        <v>11419</v>
      </c>
      <c r="M27" s="241">
        <v>47797</v>
      </c>
      <c r="N27" s="241">
        <v>65674</v>
      </c>
      <c r="O27" s="241">
        <v>37879</v>
      </c>
      <c r="P27" s="242">
        <v>2249</v>
      </c>
      <c r="Q27" s="243">
        <v>32003</v>
      </c>
      <c r="R27" s="241">
        <v>27803</v>
      </c>
      <c r="S27" s="241">
        <v>22208</v>
      </c>
      <c r="T27" s="241">
        <v>88289</v>
      </c>
      <c r="U27" s="241">
        <v>128440</v>
      </c>
      <c r="V27" s="241">
        <v>76096</v>
      </c>
      <c r="W27" s="241">
        <v>4587</v>
      </c>
    </row>
    <row r="28" spans="1:23">
      <c r="A28" s="337">
        <v>2025</v>
      </c>
      <c r="B28" s="7" t="s">
        <v>407</v>
      </c>
      <c r="C28" s="141">
        <v>2490</v>
      </c>
      <c r="D28" s="141">
        <v>2293</v>
      </c>
      <c r="E28" s="141">
        <v>1869</v>
      </c>
      <c r="F28" s="141">
        <v>6922</v>
      </c>
      <c r="G28" s="141">
        <v>11100</v>
      </c>
      <c r="H28" s="141">
        <v>6840</v>
      </c>
      <c r="I28" s="142">
        <v>473</v>
      </c>
      <c r="J28" s="143">
        <v>2843</v>
      </c>
      <c r="K28" s="141">
        <v>2497</v>
      </c>
      <c r="L28" s="141">
        <v>1870</v>
      </c>
      <c r="M28" s="141">
        <v>8091</v>
      </c>
      <c r="N28" s="141">
        <v>11758</v>
      </c>
      <c r="O28" s="141">
        <v>6693</v>
      </c>
      <c r="P28" s="142">
        <v>441</v>
      </c>
      <c r="Q28" s="143">
        <v>5333</v>
      </c>
      <c r="R28" s="141">
        <v>4790</v>
      </c>
      <c r="S28" s="141">
        <v>3739</v>
      </c>
      <c r="T28" s="141">
        <v>15013</v>
      </c>
      <c r="U28" s="141">
        <v>22858</v>
      </c>
      <c r="V28" s="141">
        <v>13533</v>
      </c>
      <c r="W28" s="141">
        <v>914</v>
      </c>
    </row>
    <row r="29" spans="1:23">
      <c r="A29" s="337">
        <v>2025</v>
      </c>
      <c r="B29" s="7" t="s">
        <v>408</v>
      </c>
      <c r="C29" s="141">
        <v>1579</v>
      </c>
      <c r="D29" s="141">
        <v>1787</v>
      </c>
      <c r="E29" s="141">
        <v>1754</v>
      </c>
      <c r="F29" s="141">
        <v>4609</v>
      </c>
      <c r="G29" s="141">
        <v>8750</v>
      </c>
      <c r="H29" s="141">
        <v>6105</v>
      </c>
      <c r="I29" s="142">
        <v>414</v>
      </c>
      <c r="J29" s="143">
        <v>1817</v>
      </c>
      <c r="K29" s="141">
        <v>1840</v>
      </c>
      <c r="L29" s="141">
        <v>1739</v>
      </c>
      <c r="M29" s="141">
        <v>5142</v>
      </c>
      <c r="N29" s="141">
        <v>8972</v>
      </c>
      <c r="O29" s="141">
        <v>6044</v>
      </c>
      <c r="P29" s="142">
        <v>409</v>
      </c>
      <c r="Q29" s="143">
        <v>3396</v>
      </c>
      <c r="R29" s="141">
        <v>3627</v>
      </c>
      <c r="S29" s="141">
        <v>3493</v>
      </c>
      <c r="T29" s="141">
        <v>9751</v>
      </c>
      <c r="U29" s="141">
        <v>17722</v>
      </c>
      <c r="V29" s="141">
        <v>12149</v>
      </c>
      <c r="W29" s="141">
        <v>823</v>
      </c>
    </row>
    <row r="30" spans="1:23">
      <c r="A30" s="337">
        <v>2025</v>
      </c>
      <c r="B30" s="7" t="s">
        <v>409</v>
      </c>
      <c r="C30" s="141">
        <v>2703</v>
      </c>
      <c r="D30" s="141">
        <v>2888</v>
      </c>
      <c r="E30" s="141">
        <v>2323</v>
      </c>
      <c r="F30" s="141">
        <v>7502</v>
      </c>
      <c r="G30" s="141">
        <v>13470</v>
      </c>
      <c r="H30" s="141">
        <v>8226</v>
      </c>
      <c r="I30" s="142">
        <v>445</v>
      </c>
      <c r="J30" s="143">
        <v>3184</v>
      </c>
      <c r="K30" s="141">
        <v>3075</v>
      </c>
      <c r="L30" s="141">
        <v>2457</v>
      </c>
      <c r="M30" s="141">
        <v>8360</v>
      </c>
      <c r="N30" s="141">
        <v>13645</v>
      </c>
      <c r="O30" s="141">
        <v>7880</v>
      </c>
      <c r="P30" s="142">
        <v>483</v>
      </c>
      <c r="Q30" s="143">
        <v>5887</v>
      </c>
      <c r="R30" s="141">
        <v>5963</v>
      </c>
      <c r="S30" s="141">
        <v>4780</v>
      </c>
      <c r="T30" s="141">
        <v>15862</v>
      </c>
      <c r="U30" s="141">
        <v>27115</v>
      </c>
      <c r="V30" s="141">
        <v>16106</v>
      </c>
      <c r="W30" s="141">
        <v>928</v>
      </c>
    </row>
    <row r="31" spans="1:23">
      <c r="A31" s="337">
        <v>2025</v>
      </c>
      <c r="B31" s="7" t="s">
        <v>410</v>
      </c>
      <c r="C31" s="141">
        <v>2398</v>
      </c>
      <c r="D31" s="141">
        <v>2613</v>
      </c>
      <c r="E31" s="141">
        <v>2237</v>
      </c>
      <c r="F31" s="141">
        <v>6511</v>
      </c>
      <c r="G31" s="141">
        <v>12275</v>
      </c>
      <c r="H31" s="141">
        <v>6624</v>
      </c>
      <c r="I31" s="142">
        <v>304</v>
      </c>
      <c r="J31" s="143">
        <v>2520</v>
      </c>
      <c r="K31" s="141">
        <v>2520</v>
      </c>
      <c r="L31" s="141">
        <v>2099</v>
      </c>
      <c r="M31" s="141">
        <v>6819</v>
      </c>
      <c r="N31" s="141">
        <v>11406</v>
      </c>
      <c r="O31" s="141">
        <v>6011</v>
      </c>
      <c r="P31" s="142">
        <v>253</v>
      </c>
      <c r="Q31" s="143">
        <v>4918</v>
      </c>
      <c r="R31" s="141">
        <v>5133</v>
      </c>
      <c r="S31" s="141">
        <v>4336</v>
      </c>
      <c r="T31" s="141">
        <v>13330</v>
      </c>
      <c r="U31" s="141">
        <v>23681</v>
      </c>
      <c r="V31" s="141">
        <v>12635</v>
      </c>
      <c r="W31" s="141">
        <v>557</v>
      </c>
    </row>
    <row r="32" spans="1:23">
      <c r="A32" s="337">
        <v>2025</v>
      </c>
      <c r="B32" s="7" t="s">
        <v>411</v>
      </c>
      <c r="C32" s="141">
        <v>1311</v>
      </c>
      <c r="D32" s="141">
        <v>1563</v>
      </c>
      <c r="E32" s="141">
        <v>1276</v>
      </c>
      <c r="F32" s="141">
        <v>3965</v>
      </c>
      <c r="G32" s="141">
        <v>6391</v>
      </c>
      <c r="H32" s="141">
        <v>3735</v>
      </c>
      <c r="I32" s="142">
        <v>149</v>
      </c>
      <c r="J32" s="143">
        <v>1489</v>
      </c>
      <c r="K32" s="141">
        <v>1613</v>
      </c>
      <c r="L32" s="141">
        <v>1204</v>
      </c>
      <c r="M32" s="141">
        <v>4255</v>
      </c>
      <c r="N32" s="141">
        <v>6180</v>
      </c>
      <c r="O32" s="141">
        <v>3528</v>
      </c>
      <c r="P32" s="142">
        <v>157</v>
      </c>
      <c r="Q32" s="143">
        <v>2800</v>
      </c>
      <c r="R32" s="141">
        <v>3176</v>
      </c>
      <c r="S32" s="141">
        <v>2480</v>
      </c>
      <c r="T32" s="141">
        <v>8220</v>
      </c>
      <c r="U32" s="141">
        <v>12571</v>
      </c>
      <c r="V32" s="141">
        <v>7263</v>
      </c>
      <c r="W32" s="141">
        <v>306</v>
      </c>
    </row>
    <row r="33" spans="1:23">
      <c r="A33" s="337">
        <v>2025</v>
      </c>
      <c r="B33" s="7" t="s">
        <v>412</v>
      </c>
      <c r="C33" s="141">
        <v>1808</v>
      </c>
      <c r="D33" s="141">
        <v>1945</v>
      </c>
      <c r="E33" s="141">
        <v>1674</v>
      </c>
      <c r="F33" s="141">
        <v>4829</v>
      </c>
      <c r="G33" s="141">
        <v>8634</v>
      </c>
      <c r="H33" s="141">
        <v>5562</v>
      </c>
      <c r="I33" s="142">
        <v>193</v>
      </c>
      <c r="J33" s="143">
        <v>1997</v>
      </c>
      <c r="K33" s="141">
        <v>1928</v>
      </c>
      <c r="L33" s="141">
        <v>1603</v>
      </c>
      <c r="M33" s="141">
        <v>5219</v>
      </c>
      <c r="N33" s="141">
        <v>8664</v>
      </c>
      <c r="O33" s="141">
        <v>5303</v>
      </c>
      <c r="P33" s="142">
        <v>191</v>
      </c>
      <c r="Q33" s="143">
        <v>3805</v>
      </c>
      <c r="R33" s="141">
        <v>3873</v>
      </c>
      <c r="S33" s="141">
        <v>3277</v>
      </c>
      <c r="T33" s="141">
        <v>10048</v>
      </c>
      <c r="U33" s="141">
        <v>17298</v>
      </c>
      <c r="V33" s="141">
        <v>10865</v>
      </c>
      <c r="W33" s="141">
        <v>384</v>
      </c>
    </row>
    <row r="34" spans="1:23">
      <c r="A34" s="337">
        <v>2025</v>
      </c>
      <c r="B34" s="7" t="s">
        <v>413</v>
      </c>
      <c r="C34" s="141">
        <v>356</v>
      </c>
      <c r="D34" s="141">
        <v>399</v>
      </c>
      <c r="E34" s="141">
        <v>299</v>
      </c>
      <c r="F34" s="141">
        <v>914</v>
      </c>
      <c r="G34" s="141">
        <v>1464</v>
      </c>
      <c r="H34" s="141">
        <v>1121</v>
      </c>
      <c r="I34" s="142">
        <v>105</v>
      </c>
      <c r="J34" s="143">
        <v>412</v>
      </c>
      <c r="K34" s="141">
        <v>394</v>
      </c>
      <c r="L34" s="141">
        <v>268</v>
      </c>
      <c r="M34" s="141">
        <v>953</v>
      </c>
      <c r="N34" s="141">
        <v>1495</v>
      </c>
      <c r="O34" s="141">
        <v>1042</v>
      </c>
      <c r="P34" s="142">
        <v>87</v>
      </c>
      <c r="Q34" s="143">
        <v>768</v>
      </c>
      <c r="R34" s="141">
        <v>793</v>
      </c>
      <c r="S34" s="141">
        <v>567</v>
      </c>
      <c r="T34" s="141">
        <v>1867</v>
      </c>
      <c r="U34" s="141">
        <v>2959</v>
      </c>
      <c r="V34" s="141">
        <v>2163</v>
      </c>
      <c r="W34" s="141">
        <v>192</v>
      </c>
    </row>
    <row r="35" spans="1:23">
      <c r="A35" s="337">
        <v>2025</v>
      </c>
      <c r="B35" s="7" t="s">
        <v>414</v>
      </c>
      <c r="C35" s="141">
        <v>1253</v>
      </c>
      <c r="D35" s="141">
        <v>1198</v>
      </c>
      <c r="E35" s="141">
        <v>894</v>
      </c>
      <c r="F35" s="141">
        <v>3154</v>
      </c>
      <c r="G35" s="141">
        <v>5373</v>
      </c>
      <c r="H35" s="141">
        <v>2930</v>
      </c>
      <c r="I35" s="142">
        <v>203</v>
      </c>
      <c r="J35" s="143">
        <v>1406</v>
      </c>
      <c r="K35" s="141">
        <v>1181</v>
      </c>
      <c r="L35" s="141">
        <v>922</v>
      </c>
      <c r="M35" s="141">
        <v>3436</v>
      </c>
      <c r="N35" s="141">
        <v>5208</v>
      </c>
      <c r="O35" s="141">
        <v>2701</v>
      </c>
      <c r="P35" s="142">
        <v>172</v>
      </c>
      <c r="Q35" s="143">
        <v>2659</v>
      </c>
      <c r="R35" s="141">
        <v>2379</v>
      </c>
      <c r="S35" s="141">
        <v>1816</v>
      </c>
      <c r="T35" s="141">
        <v>6590</v>
      </c>
      <c r="U35" s="141">
        <v>10581</v>
      </c>
      <c r="V35" s="141">
        <v>5631</v>
      </c>
      <c r="W35" s="141">
        <v>375</v>
      </c>
    </row>
    <row r="36" spans="1:23">
      <c r="A36" s="337">
        <v>2025</v>
      </c>
      <c r="B36" s="7" t="s">
        <v>415</v>
      </c>
      <c r="C36" s="141">
        <v>9141</v>
      </c>
      <c r="D36" s="141">
        <v>9421</v>
      </c>
      <c r="E36" s="141">
        <v>8542</v>
      </c>
      <c r="F36" s="141">
        <v>27192</v>
      </c>
      <c r="G36" s="141">
        <v>44358</v>
      </c>
      <c r="H36" s="141">
        <v>25657</v>
      </c>
      <c r="I36" s="142">
        <v>1377</v>
      </c>
      <c r="J36" s="143">
        <v>10560</v>
      </c>
      <c r="K36" s="141">
        <v>10340</v>
      </c>
      <c r="L36" s="141">
        <v>9029</v>
      </c>
      <c r="M36" s="141">
        <v>30575</v>
      </c>
      <c r="N36" s="141">
        <v>46504</v>
      </c>
      <c r="O36" s="141">
        <v>25791</v>
      </c>
      <c r="P36" s="142">
        <v>1380</v>
      </c>
      <c r="Q36" s="143">
        <v>19701</v>
      </c>
      <c r="R36" s="141">
        <v>19761</v>
      </c>
      <c r="S36" s="141">
        <v>17571</v>
      </c>
      <c r="T36" s="141">
        <v>57767</v>
      </c>
      <c r="U36" s="141">
        <v>90862</v>
      </c>
      <c r="V36" s="141">
        <v>51448</v>
      </c>
      <c r="W36" s="141">
        <v>2757</v>
      </c>
    </row>
    <row r="37" spans="1:23">
      <c r="A37" s="337">
        <v>2025</v>
      </c>
      <c r="B37" s="7" t="s">
        <v>416</v>
      </c>
      <c r="C37" s="141">
        <v>1980</v>
      </c>
      <c r="D37" s="141">
        <v>2232</v>
      </c>
      <c r="E37" s="141">
        <v>2199</v>
      </c>
      <c r="F37" s="141">
        <v>5110</v>
      </c>
      <c r="G37" s="141">
        <v>9797</v>
      </c>
      <c r="H37" s="141">
        <v>6703</v>
      </c>
      <c r="I37" s="142">
        <v>314</v>
      </c>
      <c r="J37" s="143">
        <v>2368</v>
      </c>
      <c r="K37" s="141">
        <v>2291</v>
      </c>
      <c r="L37" s="141">
        <v>2076</v>
      </c>
      <c r="M37" s="141">
        <v>5826</v>
      </c>
      <c r="N37" s="141">
        <v>9691</v>
      </c>
      <c r="O37" s="141">
        <v>6403</v>
      </c>
      <c r="P37" s="142">
        <v>343</v>
      </c>
      <c r="Q37" s="143">
        <v>4348</v>
      </c>
      <c r="R37" s="141">
        <v>4523</v>
      </c>
      <c r="S37" s="141">
        <v>4275</v>
      </c>
      <c r="T37" s="141">
        <v>10936</v>
      </c>
      <c r="U37" s="141">
        <v>19488</v>
      </c>
      <c r="V37" s="141">
        <v>13106</v>
      </c>
      <c r="W37" s="141">
        <v>657</v>
      </c>
    </row>
    <row r="38" spans="1:23">
      <c r="A38" s="337">
        <v>2025</v>
      </c>
      <c r="B38" s="7" t="s">
        <v>417</v>
      </c>
      <c r="C38" s="141">
        <v>10278</v>
      </c>
      <c r="D38" s="141">
        <v>10884</v>
      </c>
      <c r="E38" s="141">
        <v>10021</v>
      </c>
      <c r="F38" s="141">
        <v>27957</v>
      </c>
      <c r="G38" s="141">
        <v>50855</v>
      </c>
      <c r="H38" s="141">
        <v>32106</v>
      </c>
      <c r="I38" s="142">
        <v>1879</v>
      </c>
      <c r="J38" s="143">
        <v>11378</v>
      </c>
      <c r="K38" s="141">
        <v>11786</v>
      </c>
      <c r="L38" s="141">
        <v>10225</v>
      </c>
      <c r="M38" s="141">
        <v>31250</v>
      </c>
      <c r="N38" s="141">
        <v>50938</v>
      </c>
      <c r="O38" s="141">
        <v>30900</v>
      </c>
      <c r="P38" s="142">
        <v>1806</v>
      </c>
      <c r="Q38" s="143">
        <v>21656</v>
      </c>
      <c r="R38" s="141">
        <v>22670</v>
      </c>
      <c r="S38" s="141">
        <v>20246</v>
      </c>
      <c r="T38" s="141">
        <v>59207</v>
      </c>
      <c r="U38" s="141">
        <v>101793</v>
      </c>
      <c r="V38" s="141">
        <v>63006</v>
      </c>
      <c r="W38" s="141">
        <v>3685</v>
      </c>
    </row>
    <row r="39" spans="1:23">
      <c r="A39" s="337">
        <v>2025</v>
      </c>
      <c r="B39" s="7" t="s">
        <v>418</v>
      </c>
      <c r="C39" s="141">
        <v>1864</v>
      </c>
      <c r="D39" s="141">
        <v>2098</v>
      </c>
      <c r="E39" s="141">
        <v>1904</v>
      </c>
      <c r="F39" s="141">
        <v>5038</v>
      </c>
      <c r="G39" s="141">
        <v>9444</v>
      </c>
      <c r="H39" s="141">
        <v>5982</v>
      </c>
      <c r="I39" s="142">
        <v>329</v>
      </c>
      <c r="J39" s="143">
        <v>1976</v>
      </c>
      <c r="K39" s="141">
        <v>2178</v>
      </c>
      <c r="L39" s="141">
        <v>1861</v>
      </c>
      <c r="M39" s="141">
        <v>5400</v>
      </c>
      <c r="N39" s="141">
        <v>9397</v>
      </c>
      <c r="O39" s="141">
        <v>5737</v>
      </c>
      <c r="P39" s="142">
        <v>311</v>
      </c>
      <c r="Q39" s="143">
        <v>3840</v>
      </c>
      <c r="R39" s="141">
        <v>4276</v>
      </c>
      <c r="S39" s="141">
        <v>3765</v>
      </c>
      <c r="T39" s="141">
        <v>10438</v>
      </c>
      <c r="U39" s="141">
        <v>18841</v>
      </c>
      <c r="V39" s="141">
        <v>11719</v>
      </c>
      <c r="W39" s="141">
        <v>640</v>
      </c>
    </row>
    <row r="40" spans="1:23">
      <c r="A40" s="337">
        <v>2025</v>
      </c>
      <c r="B40" s="7" t="s">
        <v>419</v>
      </c>
      <c r="C40" s="141">
        <v>1574</v>
      </c>
      <c r="D40" s="141">
        <v>1778</v>
      </c>
      <c r="E40" s="141">
        <v>1537</v>
      </c>
      <c r="F40" s="141">
        <v>4219</v>
      </c>
      <c r="G40" s="141">
        <v>8604</v>
      </c>
      <c r="H40" s="141">
        <v>6147</v>
      </c>
      <c r="I40" s="142">
        <v>567</v>
      </c>
      <c r="J40" s="143">
        <v>1864</v>
      </c>
      <c r="K40" s="141">
        <v>1896</v>
      </c>
      <c r="L40" s="141">
        <v>1520</v>
      </c>
      <c r="M40" s="141">
        <v>4686</v>
      </c>
      <c r="N40" s="141">
        <v>8818</v>
      </c>
      <c r="O40" s="141">
        <v>6045</v>
      </c>
      <c r="P40" s="142">
        <v>553</v>
      </c>
      <c r="Q40" s="143">
        <v>3438</v>
      </c>
      <c r="R40" s="141">
        <v>3674</v>
      </c>
      <c r="S40" s="141">
        <v>3057</v>
      </c>
      <c r="T40" s="141">
        <v>8905</v>
      </c>
      <c r="U40" s="141">
        <v>17422</v>
      </c>
      <c r="V40" s="141">
        <v>12192</v>
      </c>
      <c r="W40" s="141">
        <v>1120</v>
      </c>
    </row>
    <row r="41" spans="1:23">
      <c r="A41" s="337">
        <v>2025</v>
      </c>
      <c r="B41" s="7" t="s">
        <v>420</v>
      </c>
      <c r="C41" s="141">
        <v>1566</v>
      </c>
      <c r="D41" s="141">
        <v>1645</v>
      </c>
      <c r="E41" s="141">
        <v>1393</v>
      </c>
      <c r="F41" s="141">
        <v>4237</v>
      </c>
      <c r="G41" s="141">
        <v>7660</v>
      </c>
      <c r="H41" s="141">
        <v>5287</v>
      </c>
      <c r="I41" s="142">
        <v>432</v>
      </c>
      <c r="J41" s="143">
        <v>1763</v>
      </c>
      <c r="K41" s="141">
        <v>1702</v>
      </c>
      <c r="L41" s="141">
        <v>1435</v>
      </c>
      <c r="M41" s="141">
        <v>4669</v>
      </c>
      <c r="N41" s="141">
        <v>7594</v>
      </c>
      <c r="O41" s="141">
        <v>5084</v>
      </c>
      <c r="P41" s="142">
        <v>418</v>
      </c>
      <c r="Q41" s="143">
        <v>3329</v>
      </c>
      <c r="R41" s="141">
        <v>3347</v>
      </c>
      <c r="S41" s="141">
        <v>2828</v>
      </c>
      <c r="T41" s="141">
        <v>8906</v>
      </c>
      <c r="U41" s="141">
        <v>15254</v>
      </c>
      <c r="V41" s="141">
        <v>10371</v>
      </c>
      <c r="W41" s="141">
        <v>850</v>
      </c>
    </row>
    <row r="42" spans="1:23">
      <c r="A42" s="337">
        <v>2025</v>
      </c>
      <c r="B42" s="7" t="s">
        <v>421</v>
      </c>
      <c r="C42" s="141">
        <v>1877</v>
      </c>
      <c r="D42" s="141">
        <v>1963</v>
      </c>
      <c r="E42" s="141">
        <v>1515</v>
      </c>
      <c r="F42" s="141">
        <v>4469</v>
      </c>
      <c r="G42" s="141">
        <v>7981</v>
      </c>
      <c r="H42" s="141">
        <v>5277</v>
      </c>
      <c r="I42" s="142">
        <v>400</v>
      </c>
      <c r="J42" s="143">
        <v>2005</v>
      </c>
      <c r="K42" s="141">
        <v>1855</v>
      </c>
      <c r="L42" s="141">
        <v>1412</v>
      </c>
      <c r="M42" s="141">
        <v>4845</v>
      </c>
      <c r="N42" s="141">
        <v>7923</v>
      </c>
      <c r="O42" s="141">
        <v>5091</v>
      </c>
      <c r="P42" s="142">
        <v>339</v>
      </c>
      <c r="Q42" s="143">
        <v>3882</v>
      </c>
      <c r="R42" s="141">
        <v>3818</v>
      </c>
      <c r="S42" s="141">
        <v>2927</v>
      </c>
      <c r="T42" s="141">
        <v>9314</v>
      </c>
      <c r="U42" s="141">
        <v>15904</v>
      </c>
      <c r="V42" s="141">
        <v>10368</v>
      </c>
      <c r="W42" s="141">
        <v>739</v>
      </c>
    </row>
    <row r="43" spans="1:23">
      <c r="A43" s="337">
        <v>2025</v>
      </c>
      <c r="B43" s="7" t="s">
        <v>422</v>
      </c>
      <c r="C43" s="141">
        <v>1730</v>
      </c>
      <c r="D43" s="141">
        <v>1943</v>
      </c>
      <c r="E43" s="141">
        <v>1705</v>
      </c>
      <c r="F43" s="141">
        <v>4813</v>
      </c>
      <c r="G43" s="141">
        <v>9408</v>
      </c>
      <c r="H43" s="141">
        <v>6202</v>
      </c>
      <c r="I43" s="142">
        <v>315</v>
      </c>
      <c r="J43" s="143">
        <v>1985</v>
      </c>
      <c r="K43" s="141">
        <v>1981</v>
      </c>
      <c r="L43" s="141">
        <v>1676</v>
      </c>
      <c r="M43" s="141">
        <v>5368</v>
      </c>
      <c r="N43" s="141">
        <v>9474</v>
      </c>
      <c r="O43" s="141">
        <v>6033</v>
      </c>
      <c r="P43" s="142">
        <v>291</v>
      </c>
      <c r="Q43" s="143">
        <v>3715</v>
      </c>
      <c r="R43" s="141">
        <v>3924</v>
      </c>
      <c r="S43" s="141">
        <v>3381</v>
      </c>
      <c r="T43" s="141">
        <v>10181</v>
      </c>
      <c r="U43" s="141">
        <v>18882</v>
      </c>
      <c r="V43" s="141">
        <v>12235</v>
      </c>
      <c r="W43" s="141">
        <v>606</v>
      </c>
    </row>
    <row r="44" spans="1:23">
      <c r="A44" s="337">
        <v>2025</v>
      </c>
      <c r="B44" s="7" t="s">
        <v>423</v>
      </c>
      <c r="C44" s="141">
        <v>2085</v>
      </c>
      <c r="D44" s="141">
        <v>1945</v>
      </c>
      <c r="E44" s="141">
        <v>1018</v>
      </c>
      <c r="F44" s="141">
        <v>4708</v>
      </c>
      <c r="G44" s="141">
        <v>8935</v>
      </c>
      <c r="H44" s="141">
        <v>4932</v>
      </c>
      <c r="I44" s="142">
        <v>261</v>
      </c>
      <c r="J44" s="143">
        <v>2295</v>
      </c>
      <c r="K44" s="141">
        <v>1982</v>
      </c>
      <c r="L44" s="141">
        <v>908</v>
      </c>
      <c r="M44" s="141">
        <v>5064</v>
      </c>
      <c r="N44" s="141">
        <v>8601</v>
      </c>
      <c r="O44" s="141">
        <v>4473</v>
      </c>
      <c r="P44" s="142">
        <v>230</v>
      </c>
      <c r="Q44" s="143">
        <v>4380</v>
      </c>
      <c r="R44" s="141">
        <v>3927</v>
      </c>
      <c r="S44" s="141">
        <v>1926</v>
      </c>
      <c r="T44" s="141">
        <v>9772</v>
      </c>
      <c r="U44" s="141">
        <v>17536</v>
      </c>
      <c r="V44" s="141">
        <v>9405</v>
      </c>
      <c r="W44" s="141">
        <v>491</v>
      </c>
    </row>
    <row r="45" spans="1:23">
      <c r="A45" s="337">
        <v>2025</v>
      </c>
      <c r="B45" s="7" t="s">
        <v>424</v>
      </c>
      <c r="C45" s="141">
        <v>857</v>
      </c>
      <c r="D45" s="141">
        <v>982</v>
      </c>
      <c r="E45" s="141">
        <v>1020</v>
      </c>
      <c r="F45" s="141">
        <v>2035</v>
      </c>
      <c r="G45" s="141">
        <v>4040</v>
      </c>
      <c r="H45" s="141">
        <v>2966</v>
      </c>
      <c r="I45" s="142">
        <v>208</v>
      </c>
      <c r="J45" s="143">
        <v>935</v>
      </c>
      <c r="K45" s="141">
        <v>1012</v>
      </c>
      <c r="L45" s="141">
        <v>898</v>
      </c>
      <c r="M45" s="141">
        <v>2243</v>
      </c>
      <c r="N45" s="141">
        <v>3813</v>
      </c>
      <c r="O45" s="141">
        <v>2715</v>
      </c>
      <c r="P45" s="142">
        <v>173</v>
      </c>
      <c r="Q45" s="143">
        <v>1792</v>
      </c>
      <c r="R45" s="141">
        <v>1994</v>
      </c>
      <c r="S45" s="141">
        <v>1918</v>
      </c>
      <c r="T45" s="141">
        <v>4278</v>
      </c>
      <c r="U45" s="141">
        <v>7853</v>
      </c>
      <c r="V45" s="141">
        <v>5681</v>
      </c>
      <c r="W45" s="141">
        <v>381</v>
      </c>
    </row>
    <row r="46" spans="1:23">
      <c r="A46" s="337">
        <v>2025</v>
      </c>
      <c r="B46" s="7" t="s">
        <v>425</v>
      </c>
      <c r="C46" s="141">
        <v>1711</v>
      </c>
      <c r="D46" s="141">
        <v>2016</v>
      </c>
      <c r="E46" s="141">
        <v>1545</v>
      </c>
      <c r="F46" s="141">
        <v>5077</v>
      </c>
      <c r="G46" s="141">
        <v>9135</v>
      </c>
      <c r="H46" s="141">
        <v>5522</v>
      </c>
      <c r="I46" s="142">
        <v>343</v>
      </c>
      <c r="J46" s="143">
        <v>1986</v>
      </c>
      <c r="K46" s="141">
        <v>2071</v>
      </c>
      <c r="L46" s="141">
        <v>1435</v>
      </c>
      <c r="M46" s="141">
        <v>5396</v>
      </c>
      <c r="N46" s="141">
        <v>8907</v>
      </c>
      <c r="O46" s="141">
        <v>5090</v>
      </c>
      <c r="P46" s="142">
        <v>254</v>
      </c>
      <c r="Q46" s="143">
        <v>3697</v>
      </c>
      <c r="R46" s="141">
        <v>4087</v>
      </c>
      <c r="S46" s="141">
        <v>2980</v>
      </c>
      <c r="T46" s="141">
        <v>10473</v>
      </c>
      <c r="U46" s="141">
        <v>18042</v>
      </c>
      <c r="V46" s="141">
        <v>10612</v>
      </c>
      <c r="W46" s="141">
        <v>597</v>
      </c>
    </row>
    <row r="47" spans="1:23">
      <c r="A47" s="337">
        <v>2025</v>
      </c>
      <c r="B47" s="7" t="s">
        <v>426</v>
      </c>
      <c r="C47" s="141">
        <v>1729</v>
      </c>
      <c r="D47" s="141">
        <v>1675</v>
      </c>
      <c r="E47" s="141">
        <v>1388</v>
      </c>
      <c r="F47" s="141">
        <v>4295</v>
      </c>
      <c r="G47" s="141">
        <v>7966</v>
      </c>
      <c r="H47" s="141">
        <v>5425</v>
      </c>
      <c r="I47" s="142">
        <v>398</v>
      </c>
      <c r="J47" s="143">
        <v>1854</v>
      </c>
      <c r="K47" s="141">
        <v>1676</v>
      </c>
      <c r="L47" s="141">
        <v>1225</v>
      </c>
      <c r="M47" s="141">
        <v>4413</v>
      </c>
      <c r="N47" s="141">
        <v>7721</v>
      </c>
      <c r="O47" s="141">
        <v>4900</v>
      </c>
      <c r="P47" s="142">
        <v>363</v>
      </c>
      <c r="Q47" s="143">
        <v>3583</v>
      </c>
      <c r="R47" s="141">
        <v>3351</v>
      </c>
      <c r="S47" s="141">
        <v>2613</v>
      </c>
      <c r="T47" s="141">
        <v>8708</v>
      </c>
      <c r="U47" s="141">
        <v>15687</v>
      </c>
      <c r="V47" s="141">
        <v>10325</v>
      </c>
      <c r="W47" s="141">
        <v>761</v>
      </c>
    </row>
    <row r="48" spans="1:23">
      <c r="A48" s="261">
        <v>2025</v>
      </c>
      <c r="B48" s="7" t="s">
        <v>260</v>
      </c>
      <c r="C48" s="141">
        <v>64430</v>
      </c>
      <c r="D48" s="141">
        <v>66154</v>
      </c>
      <c r="E48" s="141">
        <v>56907</v>
      </c>
      <c r="F48" s="141">
        <v>178064</v>
      </c>
      <c r="G48" s="141">
        <v>308421</v>
      </c>
      <c r="H48" s="141">
        <v>191579</v>
      </c>
      <c r="I48" s="142">
        <v>11449</v>
      </c>
      <c r="J48" s="143">
        <v>74508</v>
      </c>
      <c r="K48" s="141">
        <v>70746</v>
      </c>
      <c r="L48" s="141">
        <v>57283</v>
      </c>
      <c r="M48" s="141">
        <v>199822</v>
      </c>
      <c r="N48" s="141">
        <v>312406</v>
      </c>
      <c r="O48" s="141">
        <v>185351</v>
      </c>
      <c r="P48" s="142">
        <v>10904</v>
      </c>
      <c r="Q48" s="143">
        <v>138938</v>
      </c>
      <c r="R48" s="141">
        <v>136900</v>
      </c>
      <c r="S48" s="141">
        <v>114190</v>
      </c>
      <c r="T48" s="141">
        <v>377886</v>
      </c>
      <c r="U48" s="141">
        <v>620827</v>
      </c>
      <c r="V48" s="141">
        <v>376930</v>
      </c>
      <c r="W48" s="141">
        <v>22353</v>
      </c>
    </row>
    <row r="49" spans="1:23">
      <c r="A49" s="284" t="s">
        <v>587</v>
      </c>
    </row>
    <row r="50" spans="1:23" ht="17.25">
      <c r="A50" s="272" t="s">
        <v>1054</v>
      </c>
    </row>
    <row r="51" spans="1:23" ht="17.25">
      <c r="A51" s="273" t="s">
        <v>1055</v>
      </c>
    </row>
    <row r="52" spans="1:23" ht="45">
      <c r="A52" s="279" t="s">
        <v>233</v>
      </c>
      <c r="B52" s="279" t="s">
        <v>254</v>
      </c>
      <c r="C52" s="279" t="s">
        <v>595</v>
      </c>
      <c r="D52" s="279" t="s">
        <v>596</v>
      </c>
      <c r="E52" s="279" t="s">
        <v>597</v>
      </c>
      <c r="F52" s="279" t="s">
        <v>598</v>
      </c>
      <c r="G52" s="279" t="s">
        <v>599</v>
      </c>
      <c r="H52" s="279" t="s">
        <v>600</v>
      </c>
      <c r="I52" s="279" t="s">
        <v>601</v>
      </c>
      <c r="J52" s="279" t="s">
        <v>602</v>
      </c>
      <c r="K52" s="279" t="s">
        <v>603</v>
      </c>
      <c r="L52" s="279" t="s">
        <v>604</v>
      </c>
      <c r="M52" s="279" t="s">
        <v>605</v>
      </c>
      <c r="N52" s="279" t="s">
        <v>606</v>
      </c>
      <c r="O52" s="279" t="s">
        <v>607</v>
      </c>
      <c r="P52" s="279" t="s">
        <v>608</v>
      </c>
      <c r="Q52" s="279" t="s">
        <v>609</v>
      </c>
      <c r="R52" s="279" t="s">
        <v>610</v>
      </c>
      <c r="S52" s="279" t="s">
        <v>611</v>
      </c>
      <c r="T52" s="279" t="s">
        <v>612</v>
      </c>
      <c r="U52" s="279" t="s">
        <v>613</v>
      </c>
      <c r="V52" s="279" t="s">
        <v>614</v>
      </c>
      <c r="W52" s="279" t="s">
        <v>615</v>
      </c>
    </row>
    <row r="53" spans="1:23">
      <c r="A53" s="337">
        <v>2016</v>
      </c>
      <c r="B53" s="7" t="s">
        <v>406</v>
      </c>
      <c r="C53" s="124">
        <v>5.21</v>
      </c>
      <c r="D53" s="124">
        <v>4.38</v>
      </c>
      <c r="E53" s="124">
        <v>3.37</v>
      </c>
      <c r="F53" s="124">
        <v>12.07</v>
      </c>
      <c r="G53" s="124">
        <v>17.420000000000002</v>
      </c>
      <c r="H53" s="124">
        <v>11.41</v>
      </c>
      <c r="I53" s="125">
        <v>1.47</v>
      </c>
      <c r="J53" s="126">
        <v>5.17</v>
      </c>
      <c r="K53" s="124">
        <v>4.13</v>
      </c>
      <c r="L53" s="124">
        <v>2.97</v>
      </c>
      <c r="M53" s="124">
        <v>11.85</v>
      </c>
      <c r="N53" s="124">
        <v>15.61</v>
      </c>
      <c r="O53" s="124">
        <v>9.77</v>
      </c>
      <c r="P53" s="125">
        <v>1.23</v>
      </c>
      <c r="Q53" s="126">
        <v>5.18</v>
      </c>
      <c r="R53" s="124">
        <v>4.24</v>
      </c>
      <c r="S53" s="124">
        <v>3.15</v>
      </c>
      <c r="T53" s="124">
        <v>11.94</v>
      </c>
      <c r="U53" s="124">
        <v>16.43</v>
      </c>
      <c r="V53" s="124">
        <v>10.51</v>
      </c>
      <c r="W53" s="124">
        <v>1.34</v>
      </c>
    </row>
    <row r="54" spans="1:23">
      <c r="A54" s="337">
        <v>2016</v>
      </c>
      <c r="B54" s="7" t="s">
        <v>407</v>
      </c>
      <c r="C54" s="124">
        <v>5.34</v>
      </c>
      <c r="D54" s="124">
        <v>4.5599999999999996</v>
      </c>
      <c r="E54" s="124">
        <v>3.06</v>
      </c>
      <c r="F54" s="124">
        <v>11.92</v>
      </c>
      <c r="G54" s="124">
        <v>18.75</v>
      </c>
      <c r="H54" s="124">
        <v>12.52</v>
      </c>
      <c r="I54" s="125">
        <v>1.65</v>
      </c>
      <c r="J54" s="126">
        <v>4.92</v>
      </c>
      <c r="K54" s="124">
        <v>4.13</v>
      </c>
      <c r="L54" s="124">
        <v>2.54</v>
      </c>
      <c r="M54" s="124">
        <v>11.74</v>
      </c>
      <c r="N54" s="124">
        <v>16.66</v>
      </c>
      <c r="O54" s="124">
        <v>10.57</v>
      </c>
      <c r="P54" s="125">
        <v>1.4</v>
      </c>
      <c r="Q54" s="126">
        <v>5.1100000000000003</v>
      </c>
      <c r="R54" s="124">
        <v>4.33</v>
      </c>
      <c r="S54" s="124">
        <v>2.78</v>
      </c>
      <c r="T54" s="124">
        <v>11.81</v>
      </c>
      <c r="U54" s="124">
        <v>17.63</v>
      </c>
      <c r="V54" s="124">
        <v>11.48</v>
      </c>
      <c r="W54" s="124">
        <v>1.52</v>
      </c>
    </row>
    <row r="55" spans="1:23">
      <c r="A55" s="337">
        <v>2016</v>
      </c>
      <c r="B55" s="7" t="s">
        <v>408</v>
      </c>
      <c r="C55" s="124">
        <v>4.37</v>
      </c>
      <c r="D55" s="124">
        <v>4.1900000000000004</v>
      </c>
      <c r="E55" s="124">
        <v>2.87</v>
      </c>
      <c r="F55" s="124">
        <v>10.51</v>
      </c>
      <c r="G55" s="124">
        <v>17.87</v>
      </c>
      <c r="H55" s="124">
        <v>11.16</v>
      </c>
      <c r="I55" s="125">
        <v>1.45</v>
      </c>
      <c r="J55" s="126">
        <v>4.16</v>
      </c>
      <c r="K55" s="124">
        <v>3.79</v>
      </c>
      <c r="L55" s="124">
        <v>2.5299999999999998</v>
      </c>
      <c r="M55" s="124">
        <v>10.71</v>
      </c>
      <c r="N55" s="124">
        <v>16.38</v>
      </c>
      <c r="O55" s="124">
        <v>9.77</v>
      </c>
      <c r="P55" s="125">
        <v>1.23</v>
      </c>
      <c r="Q55" s="126">
        <v>4.25</v>
      </c>
      <c r="R55" s="124">
        <v>3.97</v>
      </c>
      <c r="S55" s="124">
        <v>2.69</v>
      </c>
      <c r="T55" s="124">
        <v>10.62</v>
      </c>
      <c r="U55" s="124">
        <v>17.079999999999998</v>
      </c>
      <c r="V55" s="124">
        <v>10.42</v>
      </c>
      <c r="W55" s="124">
        <v>1.33</v>
      </c>
    </row>
    <row r="56" spans="1:23">
      <c r="A56" s="337">
        <v>2016</v>
      </c>
      <c r="B56" s="7" t="s">
        <v>409</v>
      </c>
      <c r="C56" s="124">
        <v>5.56</v>
      </c>
      <c r="D56" s="124">
        <v>4.71</v>
      </c>
      <c r="E56" s="124">
        <v>2.9</v>
      </c>
      <c r="F56" s="124">
        <v>12.26</v>
      </c>
      <c r="G56" s="124">
        <v>20.27</v>
      </c>
      <c r="H56" s="124">
        <v>10.91</v>
      </c>
      <c r="I56" s="125">
        <v>1.1499999999999999</v>
      </c>
      <c r="J56" s="126">
        <v>5.1100000000000003</v>
      </c>
      <c r="K56" s="124">
        <v>4.16</v>
      </c>
      <c r="L56" s="124">
        <v>2.41</v>
      </c>
      <c r="M56" s="124">
        <v>11.95</v>
      </c>
      <c r="N56" s="124">
        <v>18.079999999999998</v>
      </c>
      <c r="O56" s="124">
        <v>9.1300000000000008</v>
      </c>
      <c r="P56" s="125">
        <v>1.03</v>
      </c>
      <c r="Q56" s="126">
        <v>5.31</v>
      </c>
      <c r="R56" s="124">
        <v>4.41</v>
      </c>
      <c r="S56" s="124">
        <v>2.63</v>
      </c>
      <c r="T56" s="124">
        <v>12.08</v>
      </c>
      <c r="U56" s="124">
        <v>19.11</v>
      </c>
      <c r="V56" s="124">
        <v>9.9700000000000006</v>
      </c>
      <c r="W56" s="124">
        <v>1.0900000000000001</v>
      </c>
    </row>
    <row r="57" spans="1:23">
      <c r="A57" s="337">
        <v>2016</v>
      </c>
      <c r="B57" s="7" t="s">
        <v>410</v>
      </c>
      <c r="C57" s="124">
        <v>4.6500000000000004</v>
      </c>
      <c r="D57" s="124">
        <v>4.82</v>
      </c>
      <c r="E57" s="124">
        <v>3.36</v>
      </c>
      <c r="F57" s="124">
        <v>10.220000000000001</v>
      </c>
      <c r="G57" s="124">
        <v>17.850000000000001</v>
      </c>
      <c r="H57" s="124">
        <v>10.85</v>
      </c>
      <c r="I57" s="125">
        <v>1.1499999999999999</v>
      </c>
      <c r="J57" s="126">
        <v>4.28</v>
      </c>
      <c r="K57" s="124">
        <v>4.0999999999999996</v>
      </c>
      <c r="L57" s="124">
        <v>2.57</v>
      </c>
      <c r="M57" s="124">
        <v>9.7799999999999994</v>
      </c>
      <c r="N57" s="124">
        <v>15.87</v>
      </c>
      <c r="O57" s="124">
        <v>9.31</v>
      </c>
      <c r="P57" s="125">
        <v>0.95</v>
      </c>
      <c r="Q57" s="126">
        <v>4.45</v>
      </c>
      <c r="R57" s="124">
        <v>4.4400000000000004</v>
      </c>
      <c r="S57" s="124">
        <v>2.94</v>
      </c>
      <c r="T57" s="124">
        <v>9.98</v>
      </c>
      <c r="U57" s="124">
        <v>16.809999999999999</v>
      </c>
      <c r="V57" s="124">
        <v>10.039999999999999</v>
      </c>
      <c r="W57" s="124">
        <v>1.04</v>
      </c>
    </row>
    <row r="58" spans="1:23">
      <c r="A58" s="337">
        <v>2016</v>
      </c>
      <c r="B58" s="7" t="s">
        <v>411</v>
      </c>
      <c r="C58" s="124">
        <v>5.51</v>
      </c>
      <c r="D58" s="124">
        <v>4.9800000000000004</v>
      </c>
      <c r="E58" s="124">
        <v>3.02</v>
      </c>
      <c r="F58" s="124">
        <v>13.09</v>
      </c>
      <c r="G58" s="124">
        <v>19.809999999999999</v>
      </c>
      <c r="H58" s="124">
        <v>9.1199999999999992</v>
      </c>
      <c r="I58" s="125">
        <v>1.17</v>
      </c>
      <c r="J58" s="126">
        <v>5.05</v>
      </c>
      <c r="K58" s="124">
        <v>4.49</v>
      </c>
      <c r="L58" s="124">
        <v>2.5</v>
      </c>
      <c r="M58" s="124">
        <v>12.79</v>
      </c>
      <c r="N58" s="124">
        <v>17.29</v>
      </c>
      <c r="O58" s="124">
        <v>7.88</v>
      </c>
      <c r="P58" s="125">
        <v>0.88</v>
      </c>
      <c r="Q58" s="126">
        <v>5.26</v>
      </c>
      <c r="R58" s="124">
        <v>4.72</v>
      </c>
      <c r="S58" s="124">
        <v>2.75</v>
      </c>
      <c r="T58" s="124">
        <v>12.93</v>
      </c>
      <c r="U58" s="124">
        <v>18.5</v>
      </c>
      <c r="V58" s="124">
        <v>8.48</v>
      </c>
      <c r="W58" s="124">
        <v>1.02</v>
      </c>
    </row>
    <row r="59" spans="1:23">
      <c r="A59" s="337">
        <v>2016</v>
      </c>
      <c r="B59" s="7" t="s">
        <v>412</v>
      </c>
      <c r="C59" s="124">
        <v>5.4</v>
      </c>
      <c r="D59" s="124">
        <v>5.05</v>
      </c>
      <c r="E59" s="124">
        <v>3.62</v>
      </c>
      <c r="F59" s="124">
        <v>12.46</v>
      </c>
      <c r="G59" s="124">
        <v>20.67</v>
      </c>
      <c r="H59" s="124">
        <v>12.02</v>
      </c>
      <c r="I59" s="125">
        <v>1.1399999999999999</v>
      </c>
      <c r="J59" s="126">
        <v>4.8499999999999996</v>
      </c>
      <c r="K59" s="124">
        <v>4.4000000000000004</v>
      </c>
      <c r="L59" s="124">
        <v>3.02</v>
      </c>
      <c r="M59" s="124">
        <v>11.76</v>
      </c>
      <c r="N59" s="124">
        <v>17.95</v>
      </c>
      <c r="O59" s="124">
        <v>10.08</v>
      </c>
      <c r="P59" s="125">
        <v>0.92</v>
      </c>
      <c r="Q59" s="126">
        <v>5.0999999999999996</v>
      </c>
      <c r="R59" s="124">
        <v>4.71</v>
      </c>
      <c r="S59" s="124">
        <v>3.3</v>
      </c>
      <c r="T59" s="124">
        <v>12.08</v>
      </c>
      <c r="U59" s="124">
        <v>19.23</v>
      </c>
      <c r="V59" s="124">
        <v>10.99</v>
      </c>
      <c r="W59" s="124">
        <v>1.02</v>
      </c>
    </row>
    <row r="60" spans="1:23">
      <c r="A60" s="337">
        <v>2016</v>
      </c>
      <c r="B60" s="7" t="s">
        <v>413</v>
      </c>
      <c r="C60" s="124">
        <v>4.95</v>
      </c>
      <c r="D60" s="124">
        <v>4.66</v>
      </c>
      <c r="E60" s="124">
        <v>3.28</v>
      </c>
      <c r="F60" s="124">
        <v>11.36</v>
      </c>
      <c r="G60" s="124">
        <v>18.46</v>
      </c>
      <c r="H60" s="124">
        <v>10.95</v>
      </c>
      <c r="I60" s="125">
        <v>1.92</v>
      </c>
      <c r="J60" s="126">
        <v>4.7</v>
      </c>
      <c r="K60" s="124">
        <v>4.1100000000000003</v>
      </c>
      <c r="L60" s="124">
        <v>2.5299999999999998</v>
      </c>
      <c r="M60" s="124">
        <v>10.62</v>
      </c>
      <c r="N60" s="124">
        <v>15.94</v>
      </c>
      <c r="O60" s="124">
        <v>9.75</v>
      </c>
      <c r="P60" s="125">
        <v>1.59</v>
      </c>
      <c r="Q60" s="126">
        <v>4.8099999999999996</v>
      </c>
      <c r="R60" s="124">
        <v>4.37</v>
      </c>
      <c r="S60" s="124">
        <v>2.89</v>
      </c>
      <c r="T60" s="124">
        <v>10.96</v>
      </c>
      <c r="U60" s="124">
        <v>17.12</v>
      </c>
      <c r="V60" s="124">
        <v>10.32</v>
      </c>
      <c r="W60" s="124">
        <v>1.74</v>
      </c>
    </row>
    <row r="61" spans="1:23">
      <c r="A61" s="337">
        <v>2016</v>
      </c>
      <c r="B61" s="7" t="s">
        <v>414</v>
      </c>
      <c r="C61" s="124">
        <v>5.88</v>
      </c>
      <c r="D61" s="124">
        <v>5.14</v>
      </c>
      <c r="E61" s="124">
        <v>3.07</v>
      </c>
      <c r="F61" s="124">
        <v>12.99</v>
      </c>
      <c r="G61" s="124">
        <v>20.54</v>
      </c>
      <c r="H61" s="124">
        <v>10.029999999999999</v>
      </c>
      <c r="I61" s="125">
        <v>1.08</v>
      </c>
      <c r="J61" s="126">
        <v>5.38</v>
      </c>
      <c r="K61" s="124">
        <v>4.4800000000000004</v>
      </c>
      <c r="L61" s="124">
        <v>2.41</v>
      </c>
      <c r="M61" s="124">
        <v>12.54</v>
      </c>
      <c r="N61" s="124">
        <v>18.579999999999998</v>
      </c>
      <c r="O61" s="124">
        <v>8.49</v>
      </c>
      <c r="P61" s="125">
        <v>0.91</v>
      </c>
      <c r="Q61" s="126">
        <v>5.61</v>
      </c>
      <c r="R61" s="124">
        <v>4.8</v>
      </c>
      <c r="S61" s="124">
        <v>2.72</v>
      </c>
      <c r="T61" s="124">
        <v>12.74</v>
      </c>
      <c r="U61" s="124">
        <v>19.52</v>
      </c>
      <c r="V61" s="124">
        <v>9.2200000000000006</v>
      </c>
      <c r="W61" s="124">
        <v>0.99</v>
      </c>
    </row>
    <row r="62" spans="1:23">
      <c r="A62" s="337">
        <v>2016</v>
      </c>
      <c r="B62" s="7" t="s">
        <v>415</v>
      </c>
      <c r="C62" s="124">
        <v>5.78</v>
      </c>
      <c r="D62" s="124">
        <v>4.9400000000000004</v>
      </c>
      <c r="E62" s="124">
        <v>3.43</v>
      </c>
      <c r="F62" s="124">
        <v>13.2</v>
      </c>
      <c r="G62" s="124">
        <v>20.079999999999998</v>
      </c>
      <c r="H62" s="124">
        <v>11.83</v>
      </c>
      <c r="I62" s="125">
        <v>1.17</v>
      </c>
      <c r="J62" s="126">
        <v>5.46</v>
      </c>
      <c r="K62" s="124">
        <v>4.54</v>
      </c>
      <c r="L62" s="124">
        <v>2.99</v>
      </c>
      <c r="M62" s="124">
        <v>12.64</v>
      </c>
      <c r="N62" s="124">
        <v>18.059999999999999</v>
      </c>
      <c r="O62" s="124">
        <v>10.130000000000001</v>
      </c>
      <c r="P62" s="125">
        <v>0.92</v>
      </c>
      <c r="Q62" s="126">
        <v>5.6</v>
      </c>
      <c r="R62" s="124">
        <v>4.7300000000000004</v>
      </c>
      <c r="S62" s="124">
        <v>3.19</v>
      </c>
      <c r="T62" s="124">
        <v>12.89</v>
      </c>
      <c r="U62" s="124">
        <v>19</v>
      </c>
      <c r="V62" s="124">
        <v>10.92</v>
      </c>
      <c r="W62" s="124">
        <v>1.04</v>
      </c>
    </row>
    <row r="63" spans="1:23">
      <c r="A63" s="337">
        <v>2016</v>
      </c>
      <c r="B63" s="7" t="s">
        <v>416</v>
      </c>
      <c r="C63" s="124">
        <v>5.17</v>
      </c>
      <c r="D63" s="124">
        <v>4.22</v>
      </c>
      <c r="E63" s="124">
        <v>2.97</v>
      </c>
      <c r="F63" s="124">
        <v>10.57</v>
      </c>
      <c r="G63" s="124">
        <v>16.82</v>
      </c>
      <c r="H63" s="124">
        <v>10.15</v>
      </c>
      <c r="I63" s="125">
        <v>1.04</v>
      </c>
      <c r="J63" s="126">
        <v>4.8</v>
      </c>
      <c r="K63" s="124">
        <v>3.72</v>
      </c>
      <c r="L63" s="124">
        <v>2.42</v>
      </c>
      <c r="M63" s="124">
        <v>10</v>
      </c>
      <c r="N63" s="124">
        <v>14.5</v>
      </c>
      <c r="O63" s="124">
        <v>8.36</v>
      </c>
      <c r="P63" s="125">
        <v>0.87</v>
      </c>
      <c r="Q63" s="126">
        <v>4.97</v>
      </c>
      <c r="R63" s="124">
        <v>3.95</v>
      </c>
      <c r="S63" s="124">
        <v>2.67</v>
      </c>
      <c r="T63" s="124">
        <v>10.26</v>
      </c>
      <c r="U63" s="124">
        <v>15.59</v>
      </c>
      <c r="V63" s="124">
        <v>9.2100000000000009</v>
      </c>
      <c r="W63" s="124">
        <v>0.95</v>
      </c>
    </row>
    <row r="64" spans="1:23">
      <c r="A64" s="337">
        <v>2016</v>
      </c>
      <c r="B64" s="7" t="s">
        <v>844</v>
      </c>
      <c r="C64" s="124">
        <v>4.9400000000000004</v>
      </c>
      <c r="D64" s="124">
        <v>4.5199999999999996</v>
      </c>
      <c r="E64" s="124">
        <v>3.22</v>
      </c>
      <c r="F64" s="124">
        <v>10.63</v>
      </c>
      <c r="G64" s="124">
        <v>17.43</v>
      </c>
      <c r="H64" s="124">
        <v>10.93</v>
      </c>
      <c r="I64" s="125">
        <v>1.46</v>
      </c>
      <c r="J64" s="126">
        <v>4.71</v>
      </c>
      <c r="K64" s="124">
        <v>4.04</v>
      </c>
      <c r="L64" s="124">
        <v>2.8</v>
      </c>
      <c r="M64" s="124">
        <v>10.19</v>
      </c>
      <c r="N64" s="124">
        <v>15.47</v>
      </c>
      <c r="O64" s="124">
        <v>9.34</v>
      </c>
      <c r="P64" s="125">
        <v>1.21</v>
      </c>
      <c r="Q64" s="126">
        <v>4.8099999999999996</v>
      </c>
      <c r="R64" s="124">
        <v>4.26</v>
      </c>
      <c r="S64" s="124">
        <v>2.99</v>
      </c>
      <c r="T64" s="124">
        <v>10.39</v>
      </c>
      <c r="U64" s="124">
        <v>16.39</v>
      </c>
      <c r="V64" s="124">
        <v>10.09</v>
      </c>
      <c r="W64" s="124">
        <v>1.32</v>
      </c>
    </row>
    <row r="65" spans="1:23">
      <c r="A65" s="337">
        <v>2016</v>
      </c>
      <c r="B65" s="7" t="s">
        <v>418</v>
      </c>
      <c r="C65" s="124">
        <v>4.09</v>
      </c>
      <c r="D65" s="124">
        <v>4.71</v>
      </c>
      <c r="E65" s="124">
        <v>3.41</v>
      </c>
      <c r="F65" s="124">
        <v>9.43</v>
      </c>
      <c r="G65" s="124">
        <v>18.32</v>
      </c>
      <c r="H65" s="124">
        <v>11.47</v>
      </c>
      <c r="I65" s="125">
        <v>1.31</v>
      </c>
      <c r="J65" s="126">
        <v>3.85</v>
      </c>
      <c r="K65" s="124">
        <v>4.17</v>
      </c>
      <c r="L65" s="124">
        <v>2.98</v>
      </c>
      <c r="M65" s="124">
        <v>9.08</v>
      </c>
      <c r="N65" s="124">
        <v>16.559999999999999</v>
      </c>
      <c r="O65" s="124">
        <v>10.029999999999999</v>
      </c>
      <c r="P65" s="125">
        <v>1.1399999999999999</v>
      </c>
      <c r="Q65" s="126">
        <v>3.96</v>
      </c>
      <c r="R65" s="124">
        <v>4.42</v>
      </c>
      <c r="S65" s="124">
        <v>3.19</v>
      </c>
      <c r="T65" s="124">
        <v>9.23</v>
      </c>
      <c r="U65" s="124">
        <v>17.38</v>
      </c>
      <c r="V65" s="124">
        <v>10.7</v>
      </c>
      <c r="W65" s="124">
        <v>1.22</v>
      </c>
    </row>
    <row r="66" spans="1:23">
      <c r="A66" s="337">
        <v>2016</v>
      </c>
      <c r="B66" s="7" t="s">
        <v>419</v>
      </c>
      <c r="C66" s="124">
        <v>4.28</v>
      </c>
      <c r="D66" s="124">
        <v>4.6500000000000004</v>
      </c>
      <c r="E66" s="124">
        <v>2.97</v>
      </c>
      <c r="F66" s="124">
        <v>10.01</v>
      </c>
      <c r="G66" s="124">
        <v>17.829999999999998</v>
      </c>
      <c r="H66" s="124">
        <v>12.26</v>
      </c>
      <c r="I66" s="125">
        <v>1.88</v>
      </c>
      <c r="J66" s="126">
        <v>3.96</v>
      </c>
      <c r="K66" s="124">
        <v>4</v>
      </c>
      <c r="L66" s="124">
        <v>2.5299999999999998</v>
      </c>
      <c r="M66" s="124">
        <v>9.69</v>
      </c>
      <c r="N66" s="124">
        <v>16</v>
      </c>
      <c r="O66" s="124">
        <v>10.66</v>
      </c>
      <c r="P66" s="125">
        <v>1.57</v>
      </c>
      <c r="Q66" s="126">
        <v>4.1100000000000003</v>
      </c>
      <c r="R66" s="124">
        <v>4.3</v>
      </c>
      <c r="S66" s="124">
        <v>2.73</v>
      </c>
      <c r="T66" s="124">
        <v>9.83</v>
      </c>
      <c r="U66" s="124">
        <v>16.86</v>
      </c>
      <c r="V66" s="124">
        <v>11.4</v>
      </c>
      <c r="W66" s="124">
        <v>1.71</v>
      </c>
    </row>
    <row r="67" spans="1:23">
      <c r="A67" s="337">
        <v>2016</v>
      </c>
      <c r="B67" s="7" t="s">
        <v>420</v>
      </c>
      <c r="C67" s="124">
        <v>4.93</v>
      </c>
      <c r="D67" s="124">
        <v>4.25</v>
      </c>
      <c r="E67" s="124">
        <v>3.03</v>
      </c>
      <c r="F67" s="124">
        <v>10.63</v>
      </c>
      <c r="G67" s="124">
        <v>17.88</v>
      </c>
      <c r="H67" s="124">
        <v>12.84</v>
      </c>
      <c r="I67" s="125">
        <v>2.13</v>
      </c>
      <c r="J67" s="126">
        <v>4.58</v>
      </c>
      <c r="K67" s="124">
        <v>3.76</v>
      </c>
      <c r="L67" s="124">
        <v>2.65</v>
      </c>
      <c r="M67" s="124">
        <v>10.199999999999999</v>
      </c>
      <c r="N67" s="124">
        <v>15.92</v>
      </c>
      <c r="O67" s="124">
        <v>11.01</v>
      </c>
      <c r="P67" s="125">
        <v>1.73</v>
      </c>
      <c r="Q67" s="126">
        <v>4.74</v>
      </c>
      <c r="R67" s="124">
        <v>3.99</v>
      </c>
      <c r="S67" s="124">
        <v>2.83</v>
      </c>
      <c r="T67" s="124">
        <v>10.41</v>
      </c>
      <c r="U67" s="124">
        <v>16.84</v>
      </c>
      <c r="V67" s="124">
        <v>11.87</v>
      </c>
      <c r="W67" s="124">
        <v>1.92</v>
      </c>
    </row>
    <row r="68" spans="1:23">
      <c r="A68" s="337">
        <v>2016</v>
      </c>
      <c r="B68" s="7" t="s">
        <v>421</v>
      </c>
      <c r="C68" s="124">
        <v>5.12</v>
      </c>
      <c r="D68" s="124">
        <v>4.1100000000000003</v>
      </c>
      <c r="E68" s="124">
        <v>2.4900000000000002</v>
      </c>
      <c r="F68" s="124">
        <v>10.49</v>
      </c>
      <c r="G68" s="124">
        <v>17.29</v>
      </c>
      <c r="H68" s="124">
        <v>10.23</v>
      </c>
      <c r="I68" s="125">
        <v>1.44</v>
      </c>
      <c r="J68" s="126">
        <v>4.66</v>
      </c>
      <c r="K68" s="124">
        <v>3.6</v>
      </c>
      <c r="L68" s="124">
        <v>1.98</v>
      </c>
      <c r="M68" s="124">
        <v>10.31</v>
      </c>
      <c r="N68" s="124">
        <v>14.97</v>
      </c>
      <c r="O68" s="124">
        <v>8.5399999999999991</v>
      </c>
      <c r="P68" s="125">
        <v>1.29</v>
      </c>
      <c r="Q68" s="126">
        <v>4.87</v>
      </c>
      <c r="R68" s="124">
        <v>3.84</v>
      </c>
      <c r="S68" s="124">
        <v>2.21</v>
      </c>
      <c r="T68" s="124">
        <v>10.39</v>
      </c>
      <c r="U68" s="124">
        <v>16.059999999999999</v>
      </c>
      <c r="V68" s="124">
        <v>9.33</v>
      </c>
      <c r="W68" s="124">
        <v>1.36</v>
      </c>
    </row>
    <row r="69" spans="1:23">
      <c r="A69" s="337">
        <v>2016</v>
      </c>
      <c r="B69" s="7" t="s">
        <v>422</v>
      </c>
      <c r="C69" s="124">
        <v>5.05</v>
      </c>
      <c r="D69" s="124">
        <v>4.9800000000000004</v>
      </c>
      <c r="E69" s="124">
        <v>3.06</v>
      </c>
      <c r="F69" s="124">
        <v>12.22</v>
      </c>
      <c r="G69" s="124">
        <v>21.5</v>
      </c>
      <c r="H69" s="124">
        <v>11.03</v>
      </c>
      <c r="I69" s="125">
        <v>1.34</v>
      </c>
      <c r="J69" s="126">
        <v>4.59</v>
      </c>
      <c r="K69" s="124">
        <v>4.45</v>
      </c>
      <c r="L69" s="124">
        <v>2.5499999999999998</v>
      </c>
      <c r="M69" s="124">
        <v>11.9</v>
      </c>
      <c r="N69" s="124">
        <v>19.329999999999998</v>
      </c>
      <c r="O69" s="124">
        <v>9.75</v>
      </c>
      <c r="P69" s="125">
        <v>1.07</v>
      </c>
      <c r="Q69" s="126">
        <v>4.8099999999999996</v>
      </c>
      <c r="R69" s="124">
        <v>4.7</v>
      </c>
      <c r="S69" s="124">
        <v>2.78</v>
      </c>
      <c r="T69" s="124">
        <v>12.04</v>
      </c>
      <c r="U69" s="124">
        <v>20.350000000000001</v>
      </c>
      <c r="V69" s="124">
        <v>10.35</v>
      </c>
      <c r="W69" s="124">
        <v>1.2</v>
      </c>
    </row>
    <row r="70" spans="1:23">
      <c r="A70" s="337">
        <v>2016</v>
      </c>
      <c r="B70" s="7" t="s">
        <v>423</v>
      </c>
      <c r="C70" s="124">
        <v>6.42</v>
      </c>
      <c r="D70" s="124">
        <v>5.25</v>
      </c>
      <c r="E70" s="124">
        <v>2.91</v>
      </c>
      <c r="F70" s="124">
        <v>12.48</v>
      </c>
      <c r="G70" s="124">
        <v>21.21</v>
      </c>
      <c r="H70" s="124">
        <v>11.59</v>
      </c>
      <c r="I70" s="125">
        <v>1.4</v>
      </c>
      <c r="J70" s="126">
        <v>5.85</v>
      </c>
      <c r="K70" s="124">
        <v>4.74</v>
      </c>
      <c r="L70" s="124">
        <v>2.12</v>
      </c>
      <c r="M70" s="124">
        <v>11.89</v>
      </c>
      <c r="N70" s="124">
        <v>18.3</v>
      </c>
      <c r="O70" s="124">
        <v>9.58</v>
      </c>
      <c r="P70" s="125">
        <v>1.1499999999999999</v>
      </c>
      <c r="Q70" s="126">
        <v>6.12</v>
      </c>
      <c r="R70" s="124">
        <v>4.9800000000000004</v>
      </c>
      <c r="S70" s="124">
        <v>2.4900000000000002</v>
      </c>
      <c r="T70" s="124">
        <v>12.17</v>
      </c>
      <c r="U70" s="124">
        <v>19.66</v>
      </c>
      <c r="V70" s="124">
        <v>10.52</v>
      </c>
      <c r="W70" s="124">
        <v>1.27</v>
      </c>
    </row>
    <row r="71" spans="1:23">
      <c r="A71" s="337">
        <v>2016</v>
      </c>
      <c r="B71" s="7" t="s">
        <v>424</v>
      </c>
      <c r="C71" s="124">
        <v>6.3</v>
      </c>
      <c r="D71" s="124">
        <v>5.84</v>
      </c>
      <c r="E71" s="124">
        <v>4.1399999999999997</v>
      </c>
      <c r="F71" s="124">
        <v>12.1</v>
      </c>
      <c r="G71" s="124">
        <v>19.47</v>
      </c>
      <c r="H71" s="124">
        <v>12.18</v>
      </c>
      <c r="I71" s="125">
        <v>1.86</v>
      </c>
      <c r="J71" s="126">
        <v>5.55</v>
      </c>
      <c r="K71" s="124">
        <v>4.5999999999999996</v>
      </c>
      <c r="L71" s="124">
        <v>3.24</v>
      </c>
      <c r="M71" s="124">
        <v>11.69</v>
      </c>
      <c r="N71" s="124">
        <v>16.440000000000001</v>
      </c>
      <c r="O71" s="124">
        <v>10.06</v>
      </c>
      <c r="P71" s="125">
        <v>1.37</v>
      </c>
      <c r="Q71" s="126">
        <v>5.9</v>
      </c>
      <c r="R71" s="124">
        <v>5.18</v>
      </c>
      <c r="S71" s="124">
        <v>3.66</v>
      </c>
      <c r="T71" s="124">
        <v>11.88</v>
      </c>
      <c r="U71" s="124">
        <v>17.86</v>
      </c>
      <c r="V71" s="124">
        <v>11.06</v>
      </c>
      <c r="W71" s="124">
        <v>1.59</v>
      </c>
    </row>
    <row r="72" spans="1:23">
      <c r="A72" s="337">
        <v>2016</v>
      </c>
      <c r="B72" s="7" t="s">
        <v>425</v>
      </c>
      <c r="C72" s="124">
        <v>6.07</v>
      </c>
      <c r="D72" s="124">
        <v>5.78</v>
      </c>
      <c r="E72" s="124">
        <v>2.8</v>
      </c>
      <c r="F72" s="124">
        <v>13.15</v>
      </c>
      <c r="G72" s="124">
        <v>21.36</v>
      </c>
      <c r="H72" s="124">
        <v>11.38</v>
      </c>
      <c r="I72" s="125">
        <v>0.78</v>
      </c>
      <c r="J72" s="126">
        <v>5.19</v>
      </c>
      <c r="K72" s="124">
        <v>4.8499999999999996</v>
      </c>
      <c r="L72" s="124">
        <v>2.2000000000000002</v>
      </c>
      <c r="M72" s="124">
        <v>11.76</v>
      </c>
      <c r="N72" s="124">
        <v>18.059999999999999</v>
      </c>
      <c r="O72" s="124">
        <v>9.1199999999999992</v>
      </c>
      <c r="P72" s="125">
        <v>0.56000000000000005</v>
      </c>
      <c r="Q72" s="126">
        <v>5.6</v>
      </c>
      <c r="R72" s="124">
        <v>5.29</v>
      </c>
      <c r="S72" s="124">
        <v>2.4900000000000002</v>
      </c>
      <c r="T72" s="124">
        <v>12.42</v>
      </c>
      <c r="U72" s="124">
        <v>19.64</v>
      </c>
      <c r="V72" s="124">
        <v>10.199999999999999</v>
      </c>
      <c r="W72" s="124">
        <v>0.66</v>
      </c>
    </row>
    <row r="73" spans="1:23">
      <c r="A73" s="337">
        <v>2016</v>
      </c>
      <c r="B73" s="7" t="s">
        <v>426</v>
      </c>
      <c r="C73" s="124">
        <v>6</v>
      </c>
      <c r="D73" s="124">
        <v>5.6</v>
      </c>
      <c r="E73" s="124">
        <v>4</v>
      </c>
      <c r="F73" s="124">
        <v>12.39</v>
      </c>
      <c r="G73" s="124">
        <v>21.92</v>
      </c>
      <c r="H73" s="124">
        <v>15.08</v>
      </c>
      <c r="I73" s="125">
        <v>2.14</v>
      </c>
      <c r="J73" s="126">
        <v>5.22</v>
      </c>
      <c r="K73" s="124">
        <v>4.75</v>
      </c>
      <c r="L73" s="124">
        <v>3.07</v>
      </c>
      <c r="M73" s="124">
        <v>11.65</v>
      </c>
      <c r="N73" s="124">
        <v>19.37</v>
      </c>
      <c r="O73" s="124">
        <v>12.37</v>
      </c>
      <c r="P73" s="125">
        <v>1.61</v>
      </c>
      <c r="Q73" s="126">
        <v>5.58</v>
      </c>
      <c r="R73" s="124">
        <v>5.15</v>
      </c>
      <c r="S73" s="124">
        <v>3.51</v>
      </c>
      <c r="T73" s="124">
        <v>11.99</v>
      </c>
      <c r="U73" s="124">
        <v>20.57</v>
      </c>
      <c r="V73" s="124">
        <v>13.66</v>
      </c>
      <c r="W73" s="124">
        <v>1.86</v>
      </c>
    </row>
    <row r="74" spans="1:23">
      <c r="A74" s="261">
        <v>2016</v>
      </c>
      <c r="B74" s="7" t="s">
        <v>260</v>
      </c>
      <c r="C74" s="124">
        <v>5.24</v>
      </c>
      <c r="D74" s="124">
        <v>4.7</v>
      </c>
      <c r="E74" s="124">
        <v>3.23</v>
      </c>
      <c r="F74" s="124">
        <v>11.67</v>
      </c>
      <c r="G74" s="124">
        <v>18.649999999999999</v>
      </c>
      <c r="H74" s="124">
        <v>11.39</v>
      </c>
      <c r="I74" s="125">
        <v>1.4</v>
      </c>
      <c r="J74" s="126">
        <v>4.93</v>
      </c>
      <c r="K74" s="124">
        <v>4.21</v>
      </c>
      <c r="L74" s="124">
        <v>2.73</v>
      </c>
      <c r="M74" s="124">
        <v>11.26</v>
      </c>
      <c r="N74" s="124">
        <v>16.559999999999999</v>
      </c>
      <c r="O74" s="124">
        <v>9.7100000000000009</v>
      </c>
      <c r="P74" s="125">
        <v>1.1499999999999999</v>
      </c>
      <c r="Q74" s="126">
        <v>5.0599999999999996</v>
      </c>
      <c r="R74" s="124">
        <v>4.43</v>
      </c>
      <c r="S74" s="124">
        <v>2.96</v>
      </c>
      <c r="T74" s="124">
        <v>11.44</v>
      </c>
      <c r="U74" s="124">
        <v>17.53</v>
      </c>
      <c r="V74" s="124">
        <v>10.49</v>
      </c>
      <c r="W74" s="124">
        <v>1.26</v>
      </c>
    </row>
    <row r="75" spans="1:23">
      <c r="A75" s="337">
        <v>2025</v>
      </c>
      <c r="B75" s="338" t="s">
        <v>406</v>
      </c>
      <c r="C75" s="128">
        <v>3.43</v>
      </c>
      <c r="D75" s="128">
        <v>3.16</v>
      </c>
      <c r="E75" s="128">
        <v>2.67</v>
      </c>
      <c r="F75" s="128">
        <v>9.18</v>
      </c>
      <c r="G75" s="128">
        <v>14.23</v>
      </c>
      <c r="H75" s="128">
        <v>9</v>
      </c>
      <c r="I75" s="129">
        <v>0.59</v>
      </c>
      <c r="J75" s="130">
        <v>3.58</v>
      </c>
      <c r="K75" s="128">
        <v>3.01</v>
      </c>
      <c r="L75" s="128">
        <v>2.33</v>
      </c>
      <c r="M75" s="128">
        <v>9.15</v>
      </c>
      <c r="N75" s="128">
        <v>12.54</v>
      </c>
      <c r="O75" s="128">
        <v>7.49</v>
      </c>
      <c r="P75" s="129">
        <v>0.46</v>
      </c>
      <c r="Q75" s="130">
        <v>3.51</v>
      </c>
      <c r="R75" s="128">
        <v>3.08</v>
      </c>
      <c r="S75" s="128">
        <v>2.48</v>
      </c>
      <c r="T75" s="128">
        <v>9.16</v>
      </c>
      <c r="U75" s="128">
        <v>13.3</v>
      </c>
      <c r="V75" s="128">
        <v>8.18</v>
      </c>
      <c r="W75" s="128">
        <v>0.52</v>
      </c>
    </row>
    <row r="76" spans="1:23">
      <c r="A76" s="337">
        <v>2025</v>
      </c>
      <c r="B76" s="7" t="s">
        <v>407</v>
      </c>
      <c r="C76" s="124">
        <v>3.5</v>
      </c>
      <c r="D76" s="124">
        <v>3.24</v>
      </c>
      <c r="E76" s="124">
        <v>2.64</v>
      </c>
      <c r="F76" s="124">
        <v>9.52</v>
      </c>
      <c r="G76" s="124">
        <v>15.44</v>
      </c>
      <c r="H76" s="124">
        <v>9.66</v>
      </c>
      <c r="I76" s="125">
        <v>0.68</v>
      </c>
      <c r="J76" s="126">
        <v>3.39</v>
      </c>
      <c r="K76" s="124">
        <v>2.97</v>
      </c>
      <c r="L76" s="124">
        <v>2.23</v>
      </c>
      <c r="M76" s="124">
        <v>9.4499999999999993</v>
      </c>
      <c r="N76" s="124">
        <v>13.95</v>
      </c>
      <c r="O76" s="124">
        <v>8.09</v>
      </c>
      <c r="P76" s="125">
        <v>0.53</v>
      </c>
      <c r="Q76" s="126">
        <v>3.44</v>
      </c>
      <c r="R76" s="124">
        <v>3.1</v>
      </c>
      <c r="S76" s="124">
        <v>2.42</v>
      </c>
      <c r="T76" s="124">
        <v>9.48</v>
      </c>
      <c r="U76" s="124">
        <v>14.64</v>
      </c>
      <c r="V76" s="124">
        <v>8.82</v>
      </c>
      <c r="W76" s="124">
        <v>0.6</v>
      </c>
    </row>
    <row r="77" spans="1:23">
      <c r="A77" s="337">
        <v>2025</v>
      </c>
      <c r="B77" s="7" t="s">
        <v>408</v>
      </c>
      <c r="C77" s="124">
        <v>2.66</v>
      </c>
      <c r="D77" s="124">
        <v>2.96</v>
      </c>
      <c r="E77" s="124">
        <v>2.88</v>
      </c>
      <c r="F77" s="124">
        <v>8.06</v>
      </c>
      <c r="G77" s="124">
        <v>15.1</v>
      </c>
      <c r="H77" s="124">
        <v>10.18</v>
      </c>
      <c r="I77" s="125">
        <v>0.67</v>
      </c>
      <c r="J77" s="126">
        <v>2.64</v>
      </c>
      <c r="K77" s="124">
        <v>2.65</v>
      </c>
      <c r="L77" s="124">
        <v>2.4700000000000002</v>
      </c>
      <c r="M77" s="124">
        <v>7.83</v>
      </c>
      <c r="N77" s="124">
        <v>13.59</v>
      </c>
      <c r="O77" s="124">
        <v>8.81</v>
      </c>
      <c r="P77" s="125">
        <v>0.57999999999999996</v>
      </c>
      <c r="Q77" s="126">
        <v>2.65</v>
      </c>
      <c r="R77" s="124">
        <v>2.8</v>
      </c>
      <c r="S77" s="124">
        <v>2.66</v>
      </c>
      <c r="T77" s="124">
        <v>7.93</v>
      </c>
      <c r="U77" s="124">
        <v>14.3</v>
      </c>
      <c r="V77" s="124">
        <v>9.4499999999999993</v>
      </c>
      <c r="W77" s="124">
        <v>0.62</v>
      </c>
    </row>
    <row r="78" spans="1:23">
      <c r="A78" s="337">
        <v>2025</v>
      </c>
      <c r="B78" s="7" t="s">
        <v>409</v>
      </c>
      <c r="C78" s="124">
        <v>3.23</v>
      </c>
      <c r="D78" s="124">
        <v>3.45</v>
      </c>
      <c r="E78" s="124">
        <v>2.77</v>
      </c>
      <c r="F78" s="124">
        <v>9.07</v>
      </c>
      <c r="G78" s="124">
        <v>16.23</v>
      </c>
      <c r="H78" s="124">
        <v>9.7799999999999994</v>
      </c>
      <c r="I78" s="125">
        <v>0.53</v>
      </c>
      <c r="J78" s="126">
        <v>3.31</v>
      </c>
      <c r="K78" s="124">
        <v>3.17</v>
      </c>
      <c r="L78" s="124">
        <v>2.5099999999999998</v>
      </c>
      <c r="M78" s="124">
        <v>8.9</v>
      </c>
      <c r="N78" s="124">
        <v>14.52</v>
      </c>
      <c r="O78" s="124">
        <v>8.24</v>
      </c>
      <c r="P78" s="125">
        <v>0.49</v>
      </c>
      <c r="Q78" s="126">
        <v>3.27</v>
      </c>
      <c r="R78" s="124">
        <v>3.29</v>
      </c>
      <c r="S78" s="124">
        <v>2.63</v>
      </c>
      <c r="T78" s="124">
        <v>8.98</v>
      </c>
      <c r="U78" s="124">
        <v>15.31</v>
      </c>
      <c r="V78" s="124">
        <v>8.9600000000000009</v>
      </c>
      <c r="W78" s="124">
        <v>0.51</v>
      </c>
    </row>
    <row r="79" spans="1:23">
      <c r="A79" s="337">
        <v>2025</v>
      </c>
      <c r="B79" s="7" t="s">
        <v>410</v>
      </c>
      <c r="C79" s="124">
        <v>3.16</v>
      </c>
      <c r="D79" s="124">
        <v>3.44</v>
      </c>
      <c r="E79" s="124">
        <v>2.94</v>
      </c>
      <c r="F79" s="124">
        <v>8.67</v>
      </c>
      <c r="G79" s="124">
        <v>16.39</v>
      </c>
      <c r="H79" s="124">
        <v>8.77</v>
      </c>
      <c r="I79" s="125">
        <v>0.4</v>
      </c>
      <c r="J79" s="126">
        <v>2.98</v>
      </c>
      <c r="K79" s="124">
        <v>2.97</v>
      </c>
      <c r="L79" s="124">
        <v>2.4500000000000002</v>
      </c>
      <c r="M79" s="124">
        <v>8.39</v>
      </c>
      <c r="N79" s="124">
        <v>14.11</v>
      </c>
      <c r="O79" s="124">
        <v>7.32</v>
      </c>
      <c r="P79" s="125">
        <v>0.28999999999999998</v>
      </c>
      <c r="Q79" s="126">
        <v>3.06</v>
      </c>
      <c r="R79" s="124">
        <v>3.19</v>
      </c>
      <c r="S79" s="124">
        <v>2.68</v>
      </c>
      <c r="T79" s="124">
        <v>8.52</v>
      </c>
      <c r="U79" s="124">
        <v>15.21</v>
      </c>
      <c r="V79" s="124">
        <v>8.02</v>
      </c>
      <c r="W79" s="124">
        <v>0.34</v>
      </c>
    </row>
    <row r="80" spans="1:23">
      <c r="A80" s="337">
        <v>2025</v>
      </c>
      <c r="B80" s="7" t="s">
        <v>411</v>
      </c>
      <c r="C80" s="124">
        <v>3.29</v>
      </c>
      <c r="D80" s="124">
        <v>3.9</v>
      </c>
      <c r="E80" s="124">
        <v>3.19</v>
      </c>
      <c r="F80" s="124">
        <v>10.1</v>
      </c>
      <c r="G80" s="124">
        <v>16.29</v>
      </c>
      <c r="H80" s="124">
        <v>9.44</v>
      </c>
      <c r="I80" s="125">
        <v>0.37</v>
      </c>
      <c r="J80" s="126">
        <v>3.37</v>
      </c>
      <c r="K80" s="124">
        <v>3.64</v>
      </c>
      <c r="L80" s="124">
        <v>2.71</v>
      </c>
      <c r="M80" s="124">
        <v>9.86</v>
      </c>
      <c r="N80" s="124">
        <v>14.37</v>
      </c>
      <c r="O80" s="124">
        <v>8.15</v>
      </c>
      <c r="P80" s="125">
        <v>0.35</v>
      </c>
      <c r="Q80" s="126">
        <v>3.33</v>
      </c>
      <c r="R80" s="124">
        <v>3.76</v>
      </c>
      <c r="S80" s="124">
        <v>2.93</v>
      </c>
      <c r="T80" s="124">
        <v>9.9700000000000006</v>
      </c>
      <c r="U80" s="124">
        <v>15.29</v>
      </c>
      <c r="V80" s="124">
        <v>8.77</v>
      </c>
      <c r="W80" s="124">
        <v>0.36</v>
      </c>
    </row>
    <row r="81" spans="1:23">
      <c r="A81" s="337">
        <v>2025</v>
      </c>
      <c r="B81" s="7" t="s">
        <v>412</v>
      </c>
      <c r="C81" s="124">
        <v>3.62</v>
      </c>
      <c r="D81" s="124">
        <v>3.84</v>
      </c>
      <c r="E81" s="124">
        <v>3.26</v>
      </c>
      <c r="F81" s="124">
        <v>10.31</v>
      </c>
      <c r="G81" s="124">
        <v>18.11</v>
      </c>
      <c r="H81" s="124">
        <v>11.08</v>
      </c>
      <c r="I81" s="125">
        <v>0.36</v>
      </c>
      <c r="J81" s="126">
        <v>3.45</v>
      </c>
      <c r="K81" s="124">
        <v>3.32</v>
      </c>
      <c r="L81" s="124">
        <v>2.68</v>
      </c>
      <c r="M81" s="124">
        <v>9.89</v>
      </c>
      <c r="N81" s="124">
        <v>16.309999999999999</v>
      </c>
      <c r="O81" s="124">
        <v>9.3800000000000008</v>
      </c>
      <c r="P81" s="125">
        <v>0.31</v>
      </c>
      <c r="Q81" s="126">
        <v>3.53</v>
      </c>
      <c r="R81" s="124">
        <v>3.56</v>
      </c>
      <c r="S81" s="124">
        <v>2.95</v>
      </c>
      <c r="T81" s="124">
        <v>10.08</v>
      </c>
      <c r="U81" s="124">
        <v>17.149999999999999</v>
      </c>
      <c r="V81" s="124">
        <v>10.18</v>
      </c>
      <c r="W81" s="124">
        <v>0.33</v>
      </c>
    </row>
    <row r="82" spans="1:23">
      <c r="A82" s="337">
        <v>2025</v>
      </c>
      <c r="B82" s="7" t="s">
        <v>413</v>
      </c>
      <c r="C82" s="124">
        <v>3.56</v>
      </c>
      <c r="D82" s="124">
        <v>3.84</v>
      </c>
      <c r="E82" s="124">
        <v>2.88</v>
      </c>
      <c r="F82" s="124">
        <v>10.46</v>
      </c>
      <c r="G82" s="124">
        <v>16.79</v>
      </c>
      <c r="H82" s="124">
        <v>11.43</v>
      </c>
      <c r="I82" s="125">
        <v>1.02</v>
      </c>
      <c r="J82" s="126">
        <v>3.41</v>
      </c>
      <c r="K82" s="124">
        <v>3.12</v>
      </c>
      <c r="L82" s="124">
        <v>2.0699999999999998</v>
      </c>
      <c r="M82" s="124">
        <v>8.91</v>
      </c>
      <c r="N82" s="124">
        <v>13.97</v>
      </c>
      <c r="O82" s="124">
        <v>8.64</v>
      </c>
      <c r="P82" s="125">
        <v>0.7</v>
      </c>
      <c r="Q82" s="126">
        <v>3.47</v>
      </c>
      <c r="R82" s="124">
        <v>3.43</v>
      </c>
      <c r="S82" s="124">
        <v>2.44</v>
      </c>
      <c r="T82" s="124">
        <v>9.61</v>
      </c>
      <c r="U82" s="124">
        <v>15.23</v>
      </c>
      <c r="V82" s="124">
        <v>9.9</v>
      </c>
      <c r="W82" s="124">
        <v>0.84</v>
      </c>
    </row>
    <row r="83" spans="1:23">
      <c r="A83" s="337">
        <v>2025</v>
      </c>
      <c r="B83" s="7" t="s">
        <v>414</v>
      </c>
      <c r="C83" s="124">
        <v>3.84</v>
      </c>
      <c r="D83" s="124">
        <v>3.66</v>
      </c>
      <c r="E83" s="124">
        <v>2.73</v>
      </c>
      <c r="F83" s="124">
        <v>10.09</v>
      </c>
      <c r="G83" s="124">
        <v>17.260000000000002</v>
      </c>
      <c r="H83" s="124">
        <v>9.1199999999999992</v>
      </c>
      <c r="I83" s="125">
        <v>0.62</v>
      </c>
      <c r="J83" s="126">
        <v>3.82</v>
      </c>
      <c r="K83" s="124">
        <v>3.24</v>
      </c>
      <c r="L83" s="124">
        <v>2.4900000000000002</v>
      </c>
      <c r="M83" s="124">
        <v>10.02</v>
      </c>
      <c r="N83" s="124">
        <v>15.34</v>
      </c>
      <c r="O83" s="124">
        <v>7.67</v>
      </c>
      <c r="P83" s="125">
        <v>0.47</v>
      </c>
      <c r="Q83" s="126">
        <v>3.83</v>
      </c>
      <c r="R83" s="124">
        <v>3.44</v>
      </c>
      <c r="S83" s="124">
        <v>2.6</v>
      </c>
      <c r="T83" s="124">
        <v>10.050000000000001</v>
      </c>
      <c r="U83" s="124">
        <v>16.25</v>
      </c>
      <c r="V83" s="124">
        <v>8.35</v>
      </c>
      <c r="W83" s="124">
        <v>0.54</v>
      </c>
    </row>
    <row r="84" spans="1:23">
      <c r="A84" s="337">
        <v>2025</v>
      </c>
      <c r="B84" s="7" t="s">
        <v>415</v>
      </c>
      <c r="C84" s="124">
        <v>3.43</v>
      </c>
      <c r="D84" s="124">
        <v>3.55</v>
      </c>
      <c r="E84" s="124">
        <v>3.23</v>
      </c>
      <c r="F84" s="124">
        <v>10</v>
      </c>
      <c r="G84" s="124">
        <v>16.38</v>
      </c>
      <c r="H84" s="124">
        <v>9.6</v>
      </c>
      <c r="I84" s="125">
        <v>0.53</v>
      </c>
      <c r="J84" s="126">
        <v>3.36</v>
      </c>
      <c r="K84" s="124">
        <v>3.3</v>
      </c>
      <c r="L84" s="124">
        <v>2.88</v>
      </c>
      <c r="M84" s="124">
        <v>9.64</v>
      </c>
      <c r="N84" s="124">
        <v>14.72</v>
      </c>
      <c r="O84" s="124">
        <v>8.27</v>
      </c>
      <c r="P84" s="125">
        <v>0.44</v>
      </c>
      <c r="Q84" s="126">
        <v>3.39</v>
      </c>
      <c r="R84" s="124">
        <v>3.41</v>
      </c>
      <c r="S84" s="124">
        <v>3.04</v>
      </c>
      <c r="T84" s="124">
        <v>9.8000000000000007</v>
      </c>
      <c r="U84" s="124">
        <v>15.48</v>
      </c>
      <c r="V84" s="124">
        <v>8.89</v>
      </c>
      <c r="W84" s="124">
        <v>0.48</v>
      </c>
    </row>
    <row r="85" spans="1:23">
      <c r="A85" s="337">
        <v>2025</v>
      </c>
      <c r="B85" s="7" t="s">
        <v>416</v>
      </c>
      <c r="C85" s="124">
        <v>2.78</v>
      </c>
      <c r="D85" s="124">
        <v>3.1</v>
      </c>
      <c r="E85" s="124">
        <v>3.05</v>
      </c>
      <c r="F85" s="124">
        <v>7.47</v>
      </c>
      <c r="G85" s="124">
        <v>14.14</v>
      </c>
      <c r="H85" s="124">
        <v>9.34</v>
      </c>
      <c r="I85" s="125">
        <v>0.43</v>
      </c>
      <c r="J85" s="126">
        <v>2.93</v>
      </c>
      <c r="K85" s="124">
        <v>2.78</v>
      </c>
      <c r="L85" s="124">
        <v>2.48</v>
      </c>
      <c r="M85" s="124">
        <v>7.51</v>
      </c>
      <c r="N85" s="124">
        <v>12.4</v>
      </c>
      <c r="O85" s="124">
        <v>7.93</v>
      </c>
      <c r="P85" s="125">
        <v>0.4</v>
      </c>
      <c r="Q85" s="126">
        <v>2.86</v>
      </c>
      <c r="R85" s="124">
        <v>2.93</v>
      </c>
      <c r="S85" s="124">
        <v>2.75</v>
      </c>
      <c r="T85" s="124">
        <v>7.49</v>
      </c>
      <c r="U85" s="124">
        <v>13.22</v>
      </c>
      <c r="V85" s="124">
        <v>8.6</v>
      </c>
      <c r="W85" s="124">
        <v>0.42</v>
      </c>
    </row>
    <row r="86" spans="1:23">
      <c r="A86" s="337">
        <v>2025</v>
      </c>
      <c r="B86" s="7" t="s">
        <v>844</v>
      </c>
      <c r="C86" s="124">
        <v>3.1</v>
      </c>
      <c r="D86" s="124">
        <v>3.29</v>
      </c>
      <c r="E86" s="124">
        <v>3.05</v>
      </c>
      <c r="F86" s="124">
        <v>8.2200000000000006</v>
      </c>
      <c r="G86" s="124">
        <v>15.02</v>
      </c>
      <c r="H86" s="124">
        <v>9.61</v>
      </c>
      <c r="I86" s="125">
        <v>0.56999999999999995</v>
      </c>
      <c r="J86" s="126">
        <v>2.97</v>
      </c>
      <c r="K86" s="124">
        <v>3.08</v>
      </c>
      <c r="L86" s="124">
        <v>2.68</v>
      </c>
      <c r="M86" s="124">
        <v>8.09</v>
      </c>
      <c r="N86" s="124">
        <v>13.28</v>
      </c>
      <c r="O86" s="124">
        <v>8.15</v>
      </c>
      <c r="P86" s="125">
        <v>0.48</v>
      </c>
      <c r="Q86" s="126">
        <v>3.03</v>
      </c>
      <c r="R86" s="124">
        <v>3.18</v>
      </c>
      <c r="S86" s="124">
        <v>2.85</v>
      </c>
      <c r="T86" s="124">
        <v>8.15</v>
      </c>
      <c r="U86" s="124">
        <v>14.1</v>
      </c>
      <c r="V86" s="124">
        <v>8.83</v>
      </c>
      <c r="W86" s="124">
        <v>0.52</v>
      </c>
    </row>
    <row r="87" spans="1:23">
      <c r="A87" s="337">
        <v>2025</v>
      </c>
      <c r="B87" s="7" t="s">
        <v>418</v>
      </c>
      <c r="C87" s="124">
        <v>3</v>
      </c>
      <c r="D87" s="124">
        <v>3.38</v>
      </c>
      <c r="E87" s="124">
        <v>3.04</v>
      </c>
      <c r="F87" s="124">
        <v>8.36</v>
      </c>
      <c r="G87" s="124">
        <v>15.66</v>
      </c>
      <c r="H87" s="124">
        <v>9.65</v>
      </c>
      <c r="I87" s="125">
        <v>0.52</v>
      </c>
      <c r="J87" s="126">
        <v>2.77</v>
      </c>
      <c r="K87" s="124">
        <v>3.02</v>
      </c>
      <c r="L87" s="124">
        <v>2.56</v>
      </c>
      <c r="M87" s="124">
        <v>7.98</v>
      </c>
      <c r="N87" s="124">
        <v>13.97</v>
      </c>
      <c r="O87" s="124">
        <v>8.25</v>
      </c>
      <c r="P87" s="125">
        <v>0.42</v>
      </c>
      <c r="Q87" s="126">
        <v>2.87</v>
      </c>
      <c r="R87" s="124">
        <v>3.19</v>
      </c>
      <c r="S87" s="124">
        <v>2.79</v>
      </c>
      <c r="T87" s="124">
        <v>8.15</v>
      </c>
      <c r="U87" s="124">
        <v>14.76</v>
      </c>
      <c r="V87" s="124">
        <v>8.91</v>
      </c>
      <c r="W87" s="124">
        <v>0.47</v>
      </c>
    </row>
    <row r="88" spans="1:23">
      <c r="A88" s="337">
        <v>2025</v>
      </c>
      <c r="B88" s="7" t="s">
        <v>419</v>
      </c>
      <c r="C88" s="124">
        <v>2.82</v>
      </c>
      <c r="D88" s="124">
        <v>3.16</v>
      </c>
      <c r="E88" s="124">
        <v>2.73</v>
      </c>
      <c r="F88" s="124">
        <v>7.83</v>
      </c>
      <c r="G88" s="124">
        <v>15.86</v>
      </c>
      <c r="H88" s="124">
        <v>11.01</v>
      </c>
      <c r="I88" s="125">
        <v>0.99</v>
      </c>
      <c r="J88" s="126">
        <v>2.86</v>
      </c>
      <c r="K88" s="124">
        <v>2.86</v>
      </c>
      <c r="L88" s="124">
        <v>2.2599999999999998</v>
      </c>
      <c r="M88" s="124">
        <v>7.46</v>
      </c>
      <c r="N88" s="124">
        <v>14.01</v>
      </c>
      <c r="O88" s="124">
        <v>9.2899999999999991</v>
      </c>
      <c r="P88" s="125">
        <v>0.81</v>
      </c>
      <c r="Q88" s="126">
        <v>2.84</v>
      </c>
      <c r="R88" s="124">
        <v>3</v>
      </c>
      <c r="S88" s="124">
        <v>2.48</v>
      </c>
      <c r="T88" s="124">
        <v>7.63</v>
      </c>
      <c r="U88" s="124">
        <v>14.86</v>
      </c>
      <c r="V88" s="124">
        <v>10.08</v>
      </c>
      <c r="W88" s="124">
        <v>0.89</v>
      </c>
    </row>
    <row r="89" spans="1:23">
      <c r="A89" s="337">
        <v>2025</v>
      </c>
      <c r="B89" s="7" t="s">
        <v>420</v>
      </c>
      <c r="C89" s="124">
        <v>3.03</v>
      </c>
      <c r="D89" s="124">
        <v>3.17</v>
      </c>
      <c r="E89" s="124">
        <v>2.69</v>
      </c>
      <c r="F89" s="124">
        <v>8.4700000000000006</v>
      </c>
      <c r="G89" s="124">
        <v>15.19</v>
      </c>
      <c r="H89" s="124">
        <v>10.25</v>
      </c>
      <c r="I89" s="125">
        <v>0.83</v>
      </c>
      <c r="J89" s="126">
        <v>2.98</v>
      </c>
      <c r="K89" s="124">
        <v>2.84</v>
      </c>
      <c r="L89" s="124">
        <v>2.37</v>
      </c>
      <c r="M89" s="124">
        <v>8.25</v>
      </c>
      <c r="N89" s="124">
        <v>13.35</v>
      </c>
      <c r="O89" s="124">
        <v>8.7100000000000009</v>
      </c>
      <c r="P89" s="125">
        <v>0.68</v>
      </c>
      <c r="Q89" s="126">
        <v>3</v>
      </c>
      <c r="R89" s="124">
        <v>3</v>
      </c>
      <c r="S89" s="124">
        <v>2.52</v>
      </c>
      <c r="T89" s="124">
        <v>8.35</v>
      </c>
      <c r="U89" s="124">
        <v>14.22</v>
      </c>
      <c r="V89" s="124">
        <v>9.43</v>
      </c>
      <c r="W89" s="124">
        <v>0.75</v>
      </c>
    </row>
    <row r="90" spans="1:23">
      <c r="A90" s="337">
        <v>2025</v>
      </c>
      <c r="B90" s="7" t="s">
        <v>421</v>
      </c>
      <c r="C90" s="124">
        <v>3.52</v>
      </c>
      <c r="D90" s="124">
        <v>3.59</v>
      </c>
      <c r="E90" s="124">
        <v>2.81</v>
      </c>
      <c r="F90" s="124">
        <v>9.08</v>
      </c>
      <c r="G90" s="124">
        <v>15.93</v>
      </c>
      <c r="H90" s="124">
        <v>9.92</v>
      </c>
      <c r="I90" s="125">
        <v>0.71</v>
      </c>
      <c r="J90" s="126">
        <v>3.27</v>
      </c>
      <c r="K90" s="124">
        <v>2.96</v>
      </c>
      <c r="L90" s="124">
        <v>2.23</v>
      </c>
      <c r="M90" s="124">
        <v>8.64</v>
      </c>
      <c r="N90" s="124">
        <v>13.94</v>
      </c>
      <c r="O90" s="124">
        <v>8.44</v>
      </c>
      <c r="P90" s="125">
        <v>0.53</v>
      </c>
      <c r="Q90" s="126">
        <v>3.39</v>
      </c>
      <c r="R90" s="124">
        <v>3.25</v>
      </c>
      <c r="S90" s="124">
        <v>2.5</v>
      </c>
      <c r="T90" s="124">
        <v>8.84</v>
      </c>
      <c r="U90" s="124">
        <v>14.87</v>
      </c>
      <c r="V90" s="124">
        <v>9.1300000000000008</v>
      </c>
      <c r="W90" s="124">
        <v>0.61</v>
      </c>
    </row>
    <row r="91" spans="1:23">
      <c r="A91" s="337">
        <v>2025</v>
      </c>
      <c r="B91" s="7" t="s">
        <v>422</v>
      </c>
      <c r="C91" s="124">
        <v>3.44</v>
      </c>
      <c r="D91" s="124">
        <v>3.78</v>
      </c>
      <c r="E91" s="124">
        <v>3.31</v>
      </c>
      <c r="F91" s="124">
        <v>10.28</v>
      </c>
      <c r="G91" s="124">
        <v>19.690000000000001</v>
      </c>
      <c r="H91" s="124">
        <v>12.33</v>
      </c>
      <c r="I91" s="125">
        <v>0.59</v>
      </c>
      <c r="J91" s="126">
        <v>3.38</v>
      </c>
      <c r="K91" s="124">
        <v>3.34</v>
      </c>
      <c r="L91" s="124">
        <v>2.76</v>
      </c>
      <c r="M91" s="124">
        <v>9.93</v>
      </c>
      <c r="N91" s="124">
        <v>17.399999999999999</v>
      </c>
      <c r="O91" s="124">
        <v>10.46</v>
      </c>
      <c r="P91" s="125">
        <v>0.46</v>
      </c>
      <c r="Q91" s="126">
        <v>3.4</v>
      </c>
      <c r="R91" s="124">
        <v>3.54</v>
      </c>
      <c r="S91" s="124">
        <v>3.01</v>
      </c>
      <c r="T91" s="124">
        <v>10.09</v>
      </c>
      <c r="U91" s="124">
        <v>18.46</v>
      </c>
      <c r="V91" s="124">
        <v>11.33</v>
      </c>
      <c r="W91" s="124">
        <v>0.52</v>
      </c>
    </row>
    <row r="92" spans="1:23">
      <c r="A92" s="337">
        <v>2025</v>
      </c>
      <c r="B92" s="7" t="s">
        <v>423</v>
      </c>
      <c r="C92" s="124">
        <v>4.63</v>
      </c>
      <c r="D92" s="124">
        <v>4.22</v>
      </c>
      <c r="E92" s="124">
        <v>2.21</v>
      </c>
      <c r="F92" s="124">
        <v>11.07</v>
      </c>
      <c r="G92" s="124">
        <v>20.58</v>
      </c>
      <c r="H92" s="124">
        <v>10.77</v>
      </c>
      <c r="I92" s="125">
        <v>0.55000000000000004</v>
      </c>
      <c r="J92" s="126">
        <v>4.38</v>
      </c>
      <c r="K92" s="124">
        <v>3.68</v>
      </c>
      <c r="L92" s="124">
        <v>1.69</v>
      </c>
      <c r="M92" s="124">
        <v>10.44</v>
      </c>
      <c r="N92" s="124">
        <v>17.5</v>
      </c>
      <c r="O92" s="124">
        <v>8.57</v>
      </c>
      <c r="P92" s="125">
        <v>0.42</v>
      </c>
      <c r="Q92" s="126">
        <v>4.49</v>
      </c>
      <c r="R92" s="124">
        <v>3.93</v>
      </c>
      <c r="S92" s="124">
        <v>1.93</v>
      </c>
      <c r="T92" s="124">
        <v>10.73</v>
      </c>
      <c r="U92" s="124">
        <v>18.940000000000001</v>
      </c>
      <c r="V92" s="124">
        <v>9.59</v>
      </c>
      <c r="W92" s="124">
        <v>0.48</v>
      </c>
    </row>
    <row r="93" spans="1:23">
      <c r="A93" s="337">
        <v>2025</v>
      </c>
      <c r="B93" s="7" t="s">
        <v>424</v>
      </c>
      <c r="C93" s="124">
        <v>3.5</v>
      </c>
      <c r="D93" s="124">
        <v>3.93</v>
      </c>
      <c r="E93" s="124">
        <v>4.0999999999999996</v>
      </c>
      <c r="F93" s="124">
        <v>8.65</v>
      </c>
      <c r="G93" s="124">
        <v>16.87</v>
      </c>
      <c r="H93" s="124">
        <v>11.9</v>
      </c>
      <c r="I93" s="125">
        <v>0.82</v>
      </c>
      <c r="J93" s="126">
        <v>3.27</v>
      </c>
      <c r="K93" s="124">
        <v>3.51</v>
      </c>
      <c r="L93" s="124">
        <v>3.07</v>
      </c>
      <c r="M93" s="124">
        <v>8.23</v>
      </c>
      <c r="N93" s="124">
        <v>13.91</v>
      </c>
      <c r="O93" s="124">
        <v>9.5299999999999994</v>
      </c>
      <c r="P93" s="125">
        <v>0.59</v>
      </c>
      <c r="Q93" s="126">
        <v>3.37</v>
      </c>
      <c r="R93" s="124">
        <v>3.71</v>
      </c>
      <c r="S93" s="124">
        <v>3.55</v>
      </c>
      <c r="T93" s="124">
        <v>8.42</v>
      </c>
      <c r="U93" s="124">
        <v>15.28</v>
      </c>
      <c r="V93" s="124">
        <v>10.63</v>
      </c>
      <c r="W93" s="124">
        <v>0.7</v>
      </c>
    </row>
    <row r="94" spans="1:23">
      <c r="A94" s="337">
        <v>2025</v>
      </c>
      <c r="B94" s="7" t="s">
        <v>425</v>
      </c>
      <c r="C94" s="124">
        <v>3.65</v>
      </c>
      <c r="D94" s="124">
        <v>4.2699999999999996</v>
      </c>
      <c r="E94" s="124">
        <v>3.27</v>
      </c>
      <c r="F94" s="124">
        <v>11.06</v>
      </c>
      <c r="G94" s="124">
        <v>19.649999999999999</v>
      </c>
      <c r="H94" s="124">
        <v>11.58</v>
      </c>
      <c r="I94" s="125">
        <v>0.71</v>
      </c>
      <c r="J94" s="126">
        <v>3.68</v>
      </c>
      <c r="K94" s="124">
        <v>3.79</v>
      </c>
      <c r="L94" s="124">
        <v>2.62</v>
      </c>
      <c r="M94" s="124">
        <v>10.35</v>
      </c>
      <c r="N94" s="124">
        <v>16.989999999999998</v>
      </c>
      <c r="O94" s="124">
        <v>9.4499999999999993</v>
      </c>
      <c r="P94" s="125">
        <v>0.46</v>
      </c>
      <c r="Q94" s="126">
        <v>3.66</v>
      </c>
      <c r="R94" s="124">
        <v>4.01</v>
      </c>
      <c r="S94" s="124">
        <v>2.92</v>
      </c>
      <c r="T94" s="124">
        <v>10.68</v>
      </c>
      <c r="U94" s="124">
        <v>18.239999999999998</v>
      </c>
      <c r="V94" s="124">
        <v>10.44</v>
      </c>
      <c r="W94" s="124">
        <v>0.56999999999999995</v>
      </c>
    </row>
    <row r="95" spans="1:23">
      <c r="A95" s="337">
        <v>2025</v>
      </c>
      <c r="B95" s="7" t="s">
        <v>426</v>
      </c>
      <c r="C95" s="124">
        <v>4.3099999999999996</v>
      </c>
      <c r="D95" s="124">
        <v>4.1100000000000003</v>
      </c>
      <c r="E95" s="124">
        <v>3.43</v>
      </c>
      <c r="F95" s="124">
        <v>11.1</v>
      </c>
      <c r="G95" s="124">
        <v>20.11</v>
      </c>
      <c r="H95" s="124">
        <v>13.17</v>
      </c>
      <c r="I95" s="125">
        <v>0.97</v>
      </c>
      <c r="J95" s="126">
        <v>3.98</v>
      </c>
      <c r="K95" s="124">
        <v>3.53</v>
      </c>
      <c r="L95" s="124">
        <v>2.59</v>
      </c>
      <c r="M95" s="124">
        <v>10.02</v>
      </c>
      <c r="N95" s="124">
        <v>17.2</v>
      </c>
      <c r="O95" s="124">
        <v>10.42</v>
      </c>
      <c r="P95" s="125">
        <v>0.76</v>
      </c>
      <c r="Q95" s="126">
        <v>4.13</v>
      </c>
      <c r="R95" s="124">
        <v>3.8</v>
      </c>
      <c r="S95" s="124">
        <v>2.97</v>
      </c>
      <c r="T95" s="124">
        <v>10.52</v>
      </c>
      <c r="U95" s="124">
        <v>18.559999999999999</v>
      </c>
      <c r="V95" s="124">
        <v>11.7</v>
      </c>
      <c r="W95" s="124">
        <v>0.86</v>
      </c>
    </row>
    <row r="96" spans="1:23">
      <c r="A96" s="261">
        <v>2025</v>
      </c>
      <c r="B96" s="7" t="s">
        <v>260</v>
      </c>
      <c r="C96" s="124">
        <v>3.33</v>
      </c>
      <c r="D96" s="124">
        <v>3.42</v>
      </c>
      <c r="E96" s="124">
        <v>2.95</v>
      </c>
      <c r="F96" s="124">
        <v>9.1199999999999992</v>
      </c>
      <c r="G96" s="124">
        <v>15.78</v>
      </c>
      <c r="H96" s="124">
        <v>9.81</v>
      </c>
      <c r="I96" s="125">
        <v>0.59</v>
      </c>
      <c r="J96" s="126">
        <v>3.3</v>
      </c>
      <c r="K96" s="124">
        <v>3.12</v>
      </c>
      <c r="L96" s="124">
        <v>2.52</v>
      </c>
      <c r="M96" s="124">
        <v>8.89</v>
      </c>
      <c r="N96" s="124">
        <v>13.92</v>
      </c>
      <c r="O96" s="124">
        <v>8.25</v>
      </c>
      <c r="P96" s="125">
        <v>0.48</v>
      </c>
      <c r="Q96" s="126">
        <v>3.31</v>
      </c>
      <c r="R96" s="124">
        <v>3.26</v>
      </c>
      <c r="S96" s="124">
        <v>2.72</v>
      </c>
      <c r="T96" s="124">
        <v>9</v>
      </c>
      <c r="U96" s="124">
        <v>14.78</v>
      </c>
      <c r="V96" s="124">
        <v>8.9700000000000006</v>
      </c>
      <c r="W96" s="124">
        <v>0.53</v>
      </c>
    </row>
    <row r="97" spans="1:23">
      <c r="A97" s="284" t="s">
        <v>587</v>
      </c>
    </row>
    <row r="98" spans="1:23" ht="17.25">
      <c r="A98" s="272" t="s">
        <v>1056</v>
      </c>
    </row>
    <row r="99" spans="1:23" ht="17.25">
      <c r="A99" s="273" t="s">
        <v>1057</v>
      </c>
    </row>
    <row r="100" spans="1:23" ht="45">
      <c r="A100" s="279" t="s">
        <v>233</v>
      </c>
      <c r="B100" s="279" t="s">
        <v>254</v>
      </c>
      <c r="C100" s="279" t="s">
        <v>595</v>
      </c>
      <c r="D100" s="279" t="s">
        <v>596</v>
      </c>
      <c r="E100" s="279" t="s">
        <v>597</v>
      </c>
      <c r="F100" s="279" t="s">
        <v>598</v>
      </c>
      <c r="G100" s="279" t="s">
        <v>599</v>
      </c>
      <c r="H100" s="279" t="s">
        <v>600</v>
      </c>
      <c r="I100" s="279" t="s">
        <v>601</v>
      </c>
      <c r="J100" s="279" t="s">
        <v>602</v>
      </c>
      <c r="K100" s="279" t="s">
        <v>603</v>
      </c>
      <c r="L100" s="279" t="s">
        <v>604</v>
      </c>
      <c r="M100" s="279" t="s">
        <v>605</v>
      </c>
      <c r="N100" s="279" t="s">
        <v>606</v>
      </c>
      <c r="O100" s="279" t="s">
        <v>607</v>
      </c>
      <c r="P100" s="279" t="s">
        <v>608</v>
      </c>
      <c r="Q100" s="279" t="s">
        <v>609</v>
      </c>
      <c r="R100" s="279" t="s">
        <v>610</v>
      </c>
      <c r="S100" s="279" t="s">
        <v>611</v>
      </c>
      <c r="T100" s="279" t="s">
        <v>612</v>
      </c>
      <c r="U100" s="279" t="s">
        <v>613</v>
      </c>
      <c r="V100" s="279" t="s">
        <v>614</v>
      </c>
      <c r="W100" s="279" t="s">
        <v>615</v>
      </c>
    </row>
    <row r="101" spans="1:23">
      <c r="A101" s="337">
        <v>2016</v>
      </c>
      <c r="B101" s="7" t="s">
        <v>406</v>
      </c>
      <c r="C101" s="124">
        <v>2.71</v>
      </c>
      <c r="D101" s="124">
        <v>2.2799999999999998</v>
      </c>
      <c r="E101" s="124">
        <v>1.75</v>
      </c>
      <c r="F101" s="124">
        <v>6.27</v>
      </c>
      <c r="G101" s="124">
        <v>9.06</v>
      </c>
      <c r="H101" s="124">
        <v>5.98</v>
      </c>
      <c r="I101" s="125">
        <v>0.77</v>
      </c>
      <c r="J101" s="126">
        <v>2.9</v>
      </c>
      <c r="K101" s="124">
        <v>2.31</v>
      </c>
      <c r="L101" s="124">
        <v>1.65</v>
      </c>
      <c r="M101" s="124">
        <v>6.87</v>
      </c>
      <c r="N101" s="124">
        <v>9.15</v>
      </c>
      <c r="O101" s="124">
        <v>5.69</v>
      </c>
      <c r="P101" s="125">
        <v>0.69</v>
      </c>
      <c r="Q101" s="126">
        <v>2.79</v>
      </c>
      <c r="R101" s="124">
        <v>2.2799999999999998</v>
      </c>
      <c r="S101" s="124">
        <v>1.69</v>
      </c>
      <c r="T101" s="124">
        <v>6.54</v>
      </c>
      <c r="U101" s="124">
        <v>9.07</v>
      </c>
      <c r="V101" s="124">
        <v>5.81</v>
      </c>
      <c r="W101" s="124">
        <v>0.72</v>
      </c>
    </row>
    <row r="102" spans="1:23">
      <c r="A102" s="337">
        <v>2016</v>
      </c>
      <c r="B102" s="7" t="s">
        <v>407</v>
      </c>
      <c r="C102" s="124">
        <v>2.82</v>
      </c>
      <c r="D102" s="124">
        <v>2.41</v>
      </c>
      <c r="E102" s="124">
        <v>1.62</v>
      </c>
      <c r="F102" s="124">
        <v>6.35</v>
      </c>
      <c r="G102" s="124">
        <v>10.029999999999999</v>
      </c>
      <c r="H102" s="124">
        <v>6.72</v>
      </c>
      <c r="I102" s="125">
        <v>0.88</v>
      </c>
      <c r="J102" s="126">
        <v>2.79</v>
      </c>
      <c r="K102" s="124">
        <v>2.3199999999999998</v>
      </c>
      <c r="L102" s="124">
        <v>1.43</v>
      </c>
      <c r="M102" s="124">
        <v>6.93</v>
      </c>
      <c r="N102" s="124">
        <v>9.92</v>
      </c>
      <c r="O102" s="124">
        <v>6.24</v>
      </c>
      <c r="P102" s="125">
        <v>0.78</v>
      </c>
      <c r="Q102" s="126">
        <v>2.79</v>
      </c>
      <c r="R102" s="124">
        <v>2.36</v>
      </c>
      <c r="S102" s="124">
        <v>1.51</v>
      </c>
      <c r="T102" s="124">
        <v>6.62</v>
      </c>
      <c r="U102" s="124">
        <v>9.9499999999999993</v>
      </c>
      <c r="V102" s="124">
        <v>6.46</v>
      </c>
      <c r="W102" s="124">
        <v>0.83</v>
      </c>
    </row>
    <row r="103" spans="1:23">
      <c r="A103" s="337">
        <v>2016</v>
      </c>
      <c r="B103" s="7" t="s">
        <v>408</v>
      </c>
      <c r="C103" s="124">
        <v>2.2999999999999998</v>
      </c>
      <c r="D103" s="124">
        <v>2.21</v>
      </c>
      <c r="E103" s="124">
        <v>1.51</v>
      </c>
      <c r="F103" s="124">
        <v>5.64</v>
      </c>
      <c r="G103" s="124">
        <v>9.56</v>
      </c>
      <c r="H103" s="124">
        <v>5.96</v>
      </c>
      <c r="I103" s="125">
        <v>0.77</v>
      </c>
      <c r="J103" s="126">
        <v>2.35</v>
      </c>
      <c r="K103" s="124">
        <v>2.15</v>
      </c>
      <c r="L103" s="124">
        <v>1.4</v>
      </c>
      <c r="M103" s="124">
        <v>6.39</v>
      </c>
      <c r="N103" s="124">
        <v>9.86</v>
      </c>
      <c r="O103" s="124">
        <v>5.76</v>
      </c>
      <c r="P103" s="125">
        <v>0.69</v>
      </c>
      <c r="Q103" s="126">
        <v>2.3199999999999998</v>
      </c>
      <c r="R103" s="124">
        <v>2.17</v>
      </c>
      <c r="S103" s="124">
        <v>1.45</v>
      </c>
      <c r="T103" s="124">
        <v>6</v>
      </c>
      <c r="U103" s="124">
        <v>9.68</v>
      </c>
      <c r="V103" s="124">
        <v>5.84</v>
      </c>
      <c r="W103" s="124">
        <v>0.72</v>
      </c>
    </row>
    <row r="104" spans="1:23">
      <c r="A104" s="337">
        <v>2016</v>
      </c>
      <c r="B104" s="7" t="s">
        <v>409</v>
      </c>
      <c r="C104" s="124">
        <v>2.9</v>
      </c>
      <c r="D104" s="124">
        <v>2.46</v>
      </c>
      <c r="E104" s="124">
        <v>1.51</v>
      </c>
      <c r="F104" s="124">
        <v>6.45</v>
      </c>
      <c r="G104" s="124">
        <v>10.76</v>
      </c>
      <c r="H104" s="124">
        <v>5.83</v>
      </c>
      <c r="I104" s="125">
        <v>0.61</v>
      </c>
      <c r="J104" s="126">
        <v>2.82</v>
      </c>
      <c r="K104" s="124">
        <v>2.2999999999999998</v>
      </c>
      <c r="L104" s="124">
        <v>1.32</v>
      </c>
      <c r="M104" s="124">
        <v>6.93</v>
      </c>
      <c r="N104" s="124">
        <v>10.63</v>
      </c>
      <c r="O104" s="124">
        <v>5.33</v>
      </c>
      <c r="P104" s="125">
        <v>0.56999999999999995</v>
      </c>
      <c r="Q104" s="126">
        <v>2.84</v>
      </c>
      <c r="R104" s="124">
        <v>2.36</v>
      </c>
      <c r="S104" s="124">
        <v>1.41</v>
      </c>
      <c r="T104" s="124">
        <v>6.67</v>
      </c>
      <c r="U104" s="124">
        <v>10.66</v>
      </c>
      <c r="V104" s="124">
        <v>5.56</v>
      </c>
      <c r="W104" s="124">
        <v>0.59</v>
      </c>
    </row>
    <row r="105" spans="1:23">
      <c r="A105" s="337">
        <v>2016</v>
      </c>
      <c r="B105" s="7" t="s">
        <v>410</v>
      </c>
      <c r="C105" s="124">
        <v>2.64</v>
      </c>
      <c r="D105" s="124">
        <v>2.75</v>
      </c>
      <c r="E105" s="124">
        <v>1.91</v>
      </c>
      <c r="F105" s="124">
        <v>5.93</v>
      </c>
      <c r="G105" s="124">
        <v>10.43</v>
      </c>
      <c r="H105" s="124">
        <v>6.31</v>
      </c>
      <c r="I105" s="125">
        <v>0.66</v>
      </c>
      <c r="J105" s="126">
        <v>2.54</v>
      </c>
      <c r="K105" s="124">
        <v>2.4300000000000002</v>
      </c>
      <c r="L105" s="124">
        <v>1.51</v>
      </c>
      <c r="M105" s="124">
        <v>6.15</v>
      </c>
      <c r="N105" s="124">
        <v>10.09</v>
      </c>
      <c r="O105" s="124">
        <v>5.83</v>
      </c>
      <c r="P105" s="125">
        <v>0.56999999999999995</v>
      </c>
      <c r="Q105" s="126">
        <v>2.57</v>
      </c>
      <c r="R105" s="124">
        <v>2.58</v>
      </c>
      <c r="S105" s="124">
        <v>1.7</v>
      </c>
      <c r="T105" s="124">
        <v>6.02</v>
      </c>
      <c r="U105" s="124">
        <v>10.23</v>
      </c>
      <c r="V105" s="124">
        <v>6.05</v>
      </c>
      <c r="W105" s="124">
        <v>0.61</v>
      </c>
    </row>
    <row r="106" spans="1:23">
      <c r="A106" s="337">
        <v>2016</v>
      </c>
      <c r="B106" s="7" t="s">
        <v>411</v>
      </c>
      <c r="C106" s="124">
        <v>2.98</v>
      </c>
      <c r="D106" s="124">
        <v>2.7</v>
      </c>
      <c r="E106" s="124">
        <v>1.63</v>
      </c>
      <c r="F106" s="124">
        <v>7.31</v>
      </c>
      <c r="G106" s="124">
        <v>11.16</v>
      </c>
      <c r="H106" s="124">
        <v>5.1100000000000003</v>
      </c>
      <c r="I106" s="125">
        <v>0.63</v>
      </c>
      <c r="J106" s="126">
        <v>2.87</v>
      </c>
      <c r="K106" s="124">
        <v>2.5299999999999998</v>
      </c>
      <c r="L106" s="124">
        <v>1.39</v>
      </c>
      <c r="M106" s="124">
        <v>7.79</v>
      </c>
      <c r="N106" s="124">
        <v>10.65</v>
      </c>
      <c r="O106" s="124">
        <v>4.75</v>
      </c>
      <c r="P106" s="125">
        <v>0.49</v>
      </c>
      <c r="Q106" s="126">
        <v>2.92</v>
      </c>
      <c r="R106" s="124">
        <v>2.61</v>
      </c>
      <c r="S106" s="124">
        <v>1.51</v>
      </c>
      <c r="T106" s="124">
        <v>7.52</v>
      </c>
      <c r="U106" s="124">
        <v>10.88</v>
      </c>
      <c r="V106" s="124">
        <v>4.92</v>
      </c>
      <c r="W106" s="124">
        <v>0.56000000000000005</v>
      </c>
    </row>
    <row r="107" spans="1:23">
      <c r="A107" s="337">
        <v>2016</v>
      </c>
      <c r="B107" s="7" t="s">
        <v>412</v>
      </c>
      <c r="C107" s="124">
        <v>2.78</v>
      </c>
      <c r="D107" s="124">
        <v>2.61</v>
      </c>
      <c r="E107" s="124">
        <v>1.85</v>
      </c>
      <c r="F107" s="124">
        <v>6.63</v>
      </c>
      <c r="G107" s="124">
        <v>11.09</v>
      </c>
      <c r="H107" s="124">
        <v>6.4</v>
      </c>
      <c r="I107" s="125">
        <v>0.57999999999999996</v>
      </c>
      <c r="J107" s="126">
        <v>2.69</v>
      </c>
      <c r="K107" s="124">
        <v>2.41</v>
      </c>
      <c r="L107" s="124">
        <v>1.64</v>
      </c>
      <c r="M107" s="124">
        <v>6.96</v>
      </c>
      <c r="N107" s="124">
        <v>10.75</v>
      </c>
      <c r="O107" s="124">
        <v>5.91</v>
      </c>
      <c r="P107" s="125">
        <v>0.51</v>
      </c>
      <c r="Q107" s="126">
        <v>2.72</v>
      </c>
      <c r="R107" s="124">
        <v>2.5099999999999998</v>
      </c>
      <c r="S107" s="124">
        <v>1.74</v>
      </c>
      <c r="T107" s="124">
        <v>6.77</v>
      </c>
      <c r="U107" s="124">
        <v>10.89</v>
      </c>
      <c r="V107" s="124">
        <v>6.14</v>
      </c>
      <c r="W107" s="124">
        <v>0.54</v>
      </c>
    </row>
    <row r="108" spans="1:23">
      <c r="A108" s="337">
        <v>2016</v>
      </c>
      <c r="B108" s="7" t="s">
        <v>413</v>
      </c>
      <c r="C108" s="124">
        <v>2.59</v>
      </c>
      <c r="D108" s="124">
        <v>2.44</v>
      </c>
      <c r="E108" s="124">
        <v>1.73</v>
      </c>
      <c r="F108" s="124">
        <v>6.02</v>
      </c>
      <c r="G108" s="124">
        <v>9.85</v>
      </c>
      <c r="H108" s="124">
        <v>5.93</v>
      </c>
      <c r="I108" s="125">
        <v>1.01</v>
      </c>
      <c r="J108" s="126">
        <v>2.63</v>
      </c>
      <c r="K108" s="124">
        <v>2.2799999999999998</v>
      </c>
      <c r="L108" s="124">
        <v>1.4</v>
      </c>
      <c r="M108" s="124">
        <v>6.16</v>
      </c>
      <c r="N108" s="124">
        <v>9.33</v>
      </c>
      <c r="O108" s="124">
        <v>5.72</v>
      </c>
      <c r="P108" s="125">
        <v>0.89</v>
      </c>
      <c r="Q108" s="126">
        <v>2.6</v>
      </c>
      <c r="R108" s="124">
        <v>2.35</v>
      </c>
      <c r="S108" s="124">
        <v>1.56</v>
      </c>
      <c r="T108" s="124">
        <v>6.08</v>
      </c>
      <c r="U108" s="124">
        <v>9.58</v>
      </c>
      <c r="V108" s="124">
        <v>5.82</v>
      </c>
      <c r="W108" s="124">
        <v>0.95</v>
      </c>
    </row>
    <row r="109" spans="1:23">
      <c r="A109" s="337">
        <v>2016</v>
      </c>
      <c r="B109" s="7" t="s">
        <v>414</v>
      </c>
      <c r="C109" s="124">
        <v>3.26</v>
      </c>
      <c r="D109" s="124">
        <v>2.88</v>
      </c>
      <c r="E109" s="124">
        <v>1.71</v>
      </c>
      <c r="F109" s="124">
        <v>7.48</v>
      </c>
      <c r="G109" s="124">
        <v>11.97</v>
      </c>
      <c r="H109" s="124">
        <v>5.81</v>
      </c>
      <c r="I109" s="125">
        <v>0.6</v>
      </c>
      <c r="J109" s="126">
        <v>3.15</v>
      </c>
      <c r="K109" s="124">
        <v>2.66</v>
      </c>
      <c r="L109" s="124">
        <v>1.4</v>
      </c>
      <c r="M109" s="124">
        <v>7.82</v>
      </c>
      <c r="N109" s="124">
        <v>11.78</v>
      </c>
      <c r="O109" s="124">
        <v>5.29</v>
      </c>
      <c r="P109" s="125">
        <v>0.54</v>
      </c>
      <c r="Q109" s="126">
        <v>3.19</v>
      </c>
      <c r="R109" s="124">
        <v>2.76</v>
      </c>
      <c r="S109" s="124">
        <v>1.55</v>
      </c>
      <c r="T109" s="124">
        <v>7.62</v>
      </c>
      <c r="U109" s="124">
        <v>11.86</v>
      </c>
      <c r="V109" s="124">
        <v>5.54</v>
      </c>
      <c r="W109" s="124">
        <v>0.56000000000000005</v>
      </c>
    </row>
    <row r="110" spans="1:23">
      <c r="A110" s="337">
        <v>2016</v>
      </c>
      <c r="B110" s="7" t="s">
        <v>415</v>
      </c>
      <c r="C110" s="124">
        <v>3.13</v>
      </c>
      <c r="D110" s="124">
        <v>2.68</v>
      </c>
      <c r="E110" s="124">
        <v>1.86</v>
      </c>
      <c r="F110" s="124">
        <v>7.28</v>
      </c>
      <c r="G110" s="124">
        <v>11.08</v>
      </c>
      <c r="H110" s="124">
        <v>6.5</v>
      </c>
      <c r="I110" s="125">
        <v>0.64</v>
      </c>
      <c r="J110" s="126">
        <v>3.16</v>
      </c>
      <c r="K110" s="124">
        <v>2.63</v>
      </c>
      <c r="L110" s="124">
        <v>1.71</v>
      </c>
      <c r="M110" s="124">
        <v>7.71</v>
      </c>
      <c r="N110" s="124">
        <v>11.13</v>
      </c>
      <c r="O110" s="124">
        <v>6.13</v>
      </c>
      <c r="P110" s="125">
        <v>0.53</v>
      </c>
      <c r="Q110" s="126">
        <v>3.13</v>
      </c>
      <c r="R110" s="124">
        <v>2.64</v>
      </c>
      <c r="S110" s="124">
        <v>1.78</v>
      </c>
      <c r="T110" s="124">
        <v>7.47</v>
      </c>
      <c r="U110" s="124">
        <v>11.07</v>
      </c>
      <c r="V110" s="124">
        <v>6.3</v>
      </c>
      <c r="W110" s="124">
        <v>0.57999999999999996</v>
      </c>
    </row>
    <row r="111" spans="1:23">
      <c r="A111" s="337">
        <v>2016</v>
      </c>
      <c r="B111" s="7" t="s">
        <v>416</v>
      </c>
      <c r="C111" s="124">
        <v>2.98</v>
      </c>
      <c r="D111" s="124">
        <v>2.4300000000000002</v>
      </c>
      <c r="E111" s="124">
        <v>1.7</v>
      </c>
      <c r="F111" s="124">
        <v>6.21</v>
      </c>
      <c r="G111" s="124">
        <v>9.9600000000000009</v>
      </c>
      <c r="H111" s="124">
        <v>6.01</v>
      </c>
      <c r="I111" s="125">
        <v>0.6</v>
      </c>
      <c r="J111" s="126">
        <v>2.9</v>
      </c>
      <c r="K111" s="124">
        <v>2.2400000000000002</v>
      </c>
      <c r="L111" s="124">
        <v>1.44</v>
      </c>
      <c r="M111" s="124">
        <v>6.35</v>
      </c>
      <c r="N111" s="124">
        <v>9.31</v>
      </c>
      <c r="O111" s="124">
        <v>5.29</v>
      </c>
      <c r="P111" s="125">
        <v>0.52</v>
      </c>
      <c r="Q111" s="126">
        <v>2.93</v>
      </c>
      <c r="R111" s="124">
        <v>2.3199999999999998</v>
      </c>
      <c r="S111" s="124">
        <v>1.56</v>
      </c>
      <c r="T111" s="124">
        <v>6.26</v>
      </c>
      <c r="U111" s="124">
        <v>9.61</v>
      </c>
      <c r="V111" s="124">
        <v>5.64</v>
      </c>
      <c r="W111" s="124">
        <v>0.56000000000000005</v>
      </c>
    </row>
    <row r="112" spans="1:23">
      <c r="A112" s="337">
        <v>2016</v>
      </c>
      <c r="B112" s="7" t="s">
        <v>844</v>
      </c>
      <c r="C112" s="124">
        <v>2.75</v>
      </c>
      <c r="D112" s="124">
        <v>2.52</v>
      </c>
      <c r="E112" s="124">
        <v>1.78</v>
      </c>
      <c r="F112" s="124">
        <v>6.19</v>
      </c>
      <c r="G112" s="124">
        <v>10.1</v>
      </c>
      <c r="H112" s="124">
        <v>6.21</v>
      </c>
      <c r="I112" s="125">
        <v>0.81</v>
      </c>
      <c r="J112" s="126">
        <v>2.79</v>
      </c>
      <c r="K112" s="124">
        <v>2.38</v>
      </c>
      <c r="L112" s="124">
        <v>1.62</v>
      </c>
      <c r="M112" s="124">
        <v>6.49</v>
      </c>
      <c r="N112" s="124">
        <v>9.9</v>
      </c>
      <c r="O112" s="124">
        <v>5.78</v>
      </c>
      <c r="P112" s="125">
        <v>0.71</v>
      </c>
      <c r="Q112" s="126">
        <v>2.75</v>
      </c>
      <c r="R112" s="124">
        <v>2.44</v>
      </c>
      <c r="S112" s="124">
        <v>1.69</v>
      </c>
      <c r="T112" s="124">
        <v>6.32</v>
      </c>
      <c r="U112" s="124">
        <v>9.98</v>
      </c>
      <c r="V112" s="124">
        <v>5.98</v>
      </c>
      <c r="W112" s="124">
        <v>0.75</v>
      </c>
    </row>
    <row r="113" spans="1:23">
      <c r="A113" s="337">
        <v>2016</v>
      </c>
      <c r="B113" s="7" t="s">
        <v>418</v>
      </c>
      <c r="C113" s="124">
        <v>2.25</v>
      </c>
      <c r="D113" s="124">
        <v>2.59</v>
      </c>
      <c r="E113" s="124">
        <v>1.88</v>
      </c>
      <c r="F113" s="124">
        <v>5.31</v>
      </c>
      <c r="G113" s="124">
        <v>10.35</v>
      </c>
      <c r="H113" s="124">
        <v>6.45</v>
      </c>
      <c r="I113" s="125">
        <v>0.72</v>
      </c>
      <c r="J113" s="126">
        <v>2.25</v>
      </c>
      <c r="K113" s="124">
        <v>2.4300000000000002</v>
      </c>
      <c r="L113" s="124">
        <v>1.71</v>
      </c>
      <c r="M113" s="124">
        <v>5.62</v>
      </c>
      <c r="N113" s="124">
        <v>10.31</v>
      </c>
      <c r="O113" s="124">
        <v>6.1</v>
      </c>
      <c r="P113" s="125">
        <v>0.66</v>
      </c>
      <c r="Q113" s="126">
        <v>2.2400000000000002</v>
      </c>
      <c r="R113" s="124">
        <v>2.5</v>
      </c>
      <c r="S113" s="124">
        <v>1.79</v>
      </c>
      <c r="T113" s="124">
        <v>5.44</v>
      </c>
      <c r="U113" s="124">
        <v>10.3</v>
      </c>
      <c r="V113" s="124">
        <v>6.25</v>
      </c>
      <c r="W113" s="124">
        <v>0.69</v>
      </c>
    </row>
    <row r="114" spans="1:23">
      <c r="A114" s="337">
        <v>2016</v>
      </c>
      <c r="B114" s="7" t="s">
        <v>419</v>
      </c>
      <c r="C114" s="124">
        <v>2.2799999999999998</v>
      </c>
      <c r="D114" s="124">
        <v>2.48</v>
      </c>
      <c r="E114" s="124">
        <v>1.58</v>
      </c>
      <c r="F114" s="124">
        <v>5.43</v>
      </c>
      <c r="G114" s="124">
        <v>9.77</v>
      </c>
      <c r="H114" s="124">
        <v>6.71</v>
      </c>
      <c r="I114" s="125">
        <v>1.01</v>
      </c>
      <c r="J114" s="126">
        <v>2.2599999999999998</v>
      </c>
      <c r="K114" s="124">
        <v>2.2799999999999998</v>
      </c>
      <c r="L114" s="124">
        <v>1.42</v>
      </c>
      <c r="M114" s="124">
        <v>5.83</v>
      </c>
      <c r="N114" s="124">
        <v>9.77</v>
      </c>
      <c r="O114" s="124">
        <v>6.39</v>
      </c>
      <c r="P114" s="125">
        <v>0.9</v>
      </c>
      <c r="Q114" s="126">
        <v>2.2599999999999998</v>
      </c>
      <c r="R114" s="124">
        <v>2.37</v>
      </c>
      <c r="S114" s="124">
        <v>1.49</v>
      </c>
      <c r="T114" s="124">
        <v>5.62</v>
      </c>
      <c r="U114" s="124">
        <v>9.74</v>
      </c>
      <c r="V114" s="124">
        <v>6.53</v>
      </c>
      <c r="W114" s="124">
        <v>0.95</v>
      </c>
    </row>
    <row r="115" spans="1:23">
      <c r="A115" s="337">
        <v>2016</v>
      </c>
      <c r="B115" s="7" t="s">
        <v>420</v>
      </c>
      <c r="C115" s="124">
        <v>2.58</v>
      </c>
      <c r="D115" s="124">
        <v>2.23</v>
      </c>
      <c r="E115" s="124">
        <v>1.58</v>
      </c>
      <c r="F115" s="124">
        <v>5.56</v>
      </c>
      <c r="G115" s="124">
        <v>9.39</v>
      </c>
      <c r="H115" s="124">
        <v>6.81</v>
      </c>
      <c r="I115" s="125">
        <v>1.1299999999999999</v>
      </c>
      <c r="J115" s="126">
        <v>2.5299999999999998</v>
      </c>
      <c r="K115" s="124">
        <v>2.0699999999999998</v>
      </c>
      <c r="L115" s="124">
        <v>1.44</v>
      </c>
      <c r="M115" s="124">
        <v>5.85</v>
      </c>
      <c r="N115" s="124">
        <v>9.23</v>
      </c>
      <c r="O115" s="124">
        <v>6.33</v>
      </c>
      <c r="P115" s="125">
        <v>0.96</v>
      </c>
      <c r="Q115" s="126">
        <v>2.54</v>
      </c>
      <c r="R115" s="124">
        <v>2.14</v>
      </c>
      <c r="S115" s="124">
        <v>1.5</v>
      </c>
      <c r="T115" s="124">
        <v>5.69</v>
      </c>
      <c r="U115" s="124">
        <v>9.27</v>
      </c>
      <c r="V115" s="124">
        <v>6.54</v>
      </c>
      <c r="W115" s="124">
        <v>1.04</v>
      </c>
    </row>
    <row r="116" spans="1:23">
      <c r="A116" s="337">
        <v>2016</v>
      </c>
      <c r="B116" s="7" t="s">
        <v>421</v>
      </c>
      <c r="C116" s="124">
        <v>2.54</v>
      </c>
      <c r="D116" s="124">
        <v>2.04</v>
      </c>
      <c r="E116" s="124">
        <v>1.23</v>
      </c>
      <c r="F116" s="124">
        <v>5.18</v>
      </c>
      <c r="G116" s="124">
        <v>8.6199999999999992</v>
      </c>
      <c r="H116" s="124">
        <v>5.15</v>
      </c>
      <c r="I116" s="125">
        <v>0.72</v>
      </c>
      <c r="J116" s="126">
        <v>2.48</v>
      </c>
      <c r="K116" s="124">
        <v>1.91</v>
      </c>
      <c r="L116" s="124">
        <v>1.04</v>
      </c>
      <c r="M116" s="124">
        <v>5.71</v>
      </c>
      <c r="N116" s="124">
        <v>8.41</v>
      </c>
      <c r="O116" s="124">
        <v>4.78</v>
      </c>
      <c r="P116" s="125">
        <v>0.69</v>
      </c>
      <c r="Q116" s="126">
        <v>2.5</v>
      </c>
      <c r="R116" s="124">
        <v>1.97</v>
      </c>
      <c r="S116" s="124">
        <v>1.1299999999999999</v>
      </c>
      <c r="T116" s="124">
        <v>5.43</v>
      </c>
      <c r="U116" s="124">
        <v>8.49</v>
      </c>
      <c r="V116" s="124">
        <v>4.95</v>
      </c>
      <c r="W116" s="124">
        <v>0.7</v>
      </c>
    </row>
    <row r="117" spans="1:23">
      <c r="A117" s="337">
        <v>2016</v>
      </c>
      <c r="B117" s="7" t="s">
        <v>422</v>
      </c>
      <c r="C117" s="124">
        <v>2.58</v>
      </c>
      <c r="D117" s="124">
        <v>2.56</v>
      </c>
      <c r="E117" s="124">
        <v>1.56</v>
      </c>
      <c r="F117" s="124">
        <v>6.33</v>
      </c>
      <c r="G117" s="124">
        <v>11.35</v>
      </c>
      <c r="H117" s="124">
        <v>5.83</v>
      </c>
      <c r="I117" s="125">
        <v>0.69</v>
      </c>
      <c r="J117" s="126">
        <v>2.5</v>
      </c>
      <c r="K117" s="124">
        <v>2.42</v>
      </c>
      <c r="L117" s="124">
        <v>1.37</v>
      </c>
      <c r="M117" s="124">
        <v>6.85</v>
      </c>
      <c r="N117" s="124">
        <v>11.36</v>
      </c>
      <c r="O117" s="124">
        <v>5.63</v>
      </c>
      <c r="P117" s="125">
        <v>0.59</v>
      </c>
      <c r="Q117" s="126">
        <v>2.5299999999999998</v>
      </c>
      <c r="R117" s="124">
        <v>2.48</v>
      </c>
      <c r="S117" s="124">
        <v>1.45</v>
      </c>
      <c r="T117" s="124">
        <v>6.56</v>
      </c>
      <c r="U117" s="124">
        <v>11.33</v>
      </c>
      <c r="V117" s="124">
        <v>5.72</v>
      </c>
      <c r="W117" s="124">
        <v>0.64</v>
      </c>
    </row>
    <row r="118" spans="1:23">
      <c r="A118" s="337">
        <v>2016</v>
      </c>
      <c r="B118" s="7" t="s">
        <v>423</v>
      </c>
      <c r="C118" s="124">
        <v>3.22</v>
      </c>
      <c r="D118" s="124">
        <v>2.63</v>
      </c>
      <c r="E118" s="124">
        <v>1.45</v>
      </c>
      <c r="F118" s="124">
        <v>6.51</v>
      </c>
      <c r="G118" s="124">
        <v>11.14</v>
      </c>
      <c r="H118" s="124">
        <v>6.03</v>
      </c>
      <c r="I118" s="125">
        <v>0.7</v>
      </c>
      <c r="J118" s="126">
        <v>3.15</v>
      </c>
      <c r="K118" s="124">
        <v>2.5299999999999998</v>
      </c>
      <c r="L118" s="124">
        <v>1.1100000000000001</v>
      </c>
      <c r="M118" s="124">
        <v>6.92</v>
      </c>
      <c r="N118" s="124">
        <v>10.85</v>
      </c>
      <c r="O118" s="124">
        <v>5.57</v>
      </c>
      <c r="P118" s="125">
        <v>0.63</v>
      </c>
      <c r="Q118" s="126">
        <v>3.17</v>
      </c>
      <c r="R118" s="124">
        <v>2.57</v>
      </c>
      <c r="S118" s="124">
        <v>1.27</v>
      </c>
      <c r="T118" s="124">
        <v>6.7</v>
      </c>
      <c r="U118" s="124">
        <v>10.96</v>
      </c>
      <c r="V118" s="124">
        <v>5.78</v>
      </c>
      <c r="W118" s="124">
        <v>0.66</v>
      </c>
    </row>
    <row r="119" spans="1:23">
      <c r="A119" s="337">
        <v>2016</v>
      </c>
      <c r="B119" s="7" t="s">
        <v>424</v>
      </c>
      <c r="C119" s="124">
        <v>3.02</v>
      </c>
      <c r="D119" s="124">
        <v>2.79</v>
      </c>
      <c r="E119" s="124">
        <v>1.97</v>
      </c>
      <c r="F119" s="124">
        <v>6.05</v>
      </c>
      <c r="G119" s="124">
        <v>9.9499999999999993</v>
      </c>
      <c r="H119" s="124">
        <v>6.21</v>
      </c>
      <c r="I119" s="125">
        <v>0.9</v>
      </c>
      <c r="J119" s="126">
        <v>2.94</v>
      </c>
      <c r="K119" s="124">
        <v>2.41</v>
      </c>
      <c r="L119" s="124">
        <v>1.68</v>
      </c>
      <c r="M119" s="124">
        <v>6.62</v>
      </c>
      <c r="N119" s="124">
        <v>9.5399999999999991</v>
      </c>
      <c r="O119" s="124">
        <v>5.77</v>
      </c>
      <c r="P119" s="125">
        <v>0.74</v>
      </c>
      <c r="Q119" s="126">
        <v>2.98</v>
      </c>
      <c r="R119" s="124">
        <v>2.6</v>
      </c>
      <c r="S119" s="124">
        <v>1.82</v>
      </c>
      <c r="T119" s="124">
        <v>6.32</v>
      </c>
      <c r="U119" s="124">
        <v>9.73</v>
      </c>
      <c r="V119" s="124">
        <v>5.98</v>
      </c>
      <c r="W119" s="124">
        <v>0.82</v>
      </c>
    </row>
    <row r="120" spans="1:23">
      <c r="A120" s="337">
        <v>2016</v>
      </c>
      <c r="B120" s="7" t="s">
        <v>425</v>
      </c>
      <c r="C120" s="124">
        <v>3.1</v>
      </c>
      <c r="D120" s="124">
        <v>2.96</v>
      </c>
      <c r="E120" s="124">
        <v>1.43</v>
      </c>
      <c r="F120" s="124">
        <v>7.09</v>
      </c>
      <c r="G120" s="124">
        <v>11.67</v>
      </c>
      <c r="H120" s="124">
        <v>6.15</v>
      </c>
      <c r="I120" s="125">
        <v>0.4</v>
      </c>
      <c r="J120" s="126">
        <v>2.79</v>
      </c>
      <c r="K120" s="124">
        <v>2.59</v>
      </c>
      <c r="L120" s="124">
        <v>1.1599999999999999</v>
      </c>
      <c r="M120" s="124">
        <v>6.87</v>
      </c>
      <c r="N120" s="124">
        <v>10.82</v>
      </c>
      <c r="O120" s="124">
        <v>5.31</v>
      </c>
      <c r="P120" s="125">
        <v>0.31</v>
      </c>
      <c r="Q120" s="126">
        <v>2.92</v>
      </c>
      <c r="R120" s="124">
        <v>2.76</v>
      </c>
      <c r="S120" s="124">
        <v>1.29</v>
      </c>
      <c r="T120" s="124">
        <v>6.96</v>
      </c>
      <c r="U120" s="124">
        <v>11.22</v>
      </c>
      <c r="V120" s="124">
        <v>5.72</v>
      </c>
      <c r="W120" s="124">
        <v>0.35</v>
      </c>
    </row>
    <row r="121" spans="1:23">
      <c r="A121" s="337">
        <v>2016</v>
      </c>
      <c r="B121" s="7" t="s">
        <v>426</v>
      </c>
      <c r="C121" s="124">
        <v>2.5</v>
      </c>
      <c r="D121" s="124">
        <v>2.34</v>
      </c>
      <c r="E121" s="124">
        <v>1.66</v>
      </c>
      <c r="F121" s="124">
        <v>5.48</v>
      </c>
      <c r="G121" s="124">
        <v>9.9499999999999993</v>
      </c>
      <c r="H121" s="124">
        <v>6.84</v>
      </c>
      <c r="I121" s="125">
        <v>0.92</v>
      </c>
      <c r="J121" s="126">
        <v>2.44</v>
      </c>
      <c r="K121" s="124">
        <v>2.19</v>
      </c>
      <c r="L121" s="124">
        <v>1.37</v>
      </c>
      <c r="M121" s="124">
        <v>6.05</v>
      </c>
      <c r="N121" s="124">
        <v>10.33</v>
      </c>
      <c r="O121" s="124">
        <v>6.46</v>
      </c>
      <c r="P121" s="125">
        <v>0.76</v>
      </c>
      <c r="Q121" s="126">
        <v>2.4500000000000002</v>
      </c>
      <c r="R121" s="124">
        <v>2.2599999999999998</v>
      </c>
      <c r="S121" s="124">
        <v>1.51</v>
      </c>
      <c r="T121" s="124">
        <v>5.73</v>
      </c>
      <c r="U121" s="124">
        <v>10.11</v>
      </c>
      <c r="V121" s="124">
        <v>6.64</v>
      </c>
      <c r="W121" s="124">
        <v>0.84</v>
      </c>
    </row>
    <row r="122" spans="1:23">
      <c r="A122" s="337">
        <v>2016</v>
      </c>
      <c r="B122" s="7" t="s">
        <v>260</v>
      </c>
      <c r="C122" s="124">
        <v>2.77</v>
      </c>
      <c r="D122" s="124">
        <v>2.4900000000000002</v>
      </c>
      <c r="E122" s="124">
        <v>1.71</v>
      </c>
      <c r="F122" s="124">
        <v>6.3</v>
      </c>
      <c r="G122" s="124">
        <v>10.119999999999999</v>
      </c>
      <c r="H122" s="124">
        <v>6.16</v>
      </c>
      <c r="I122" s="125">
        <v>0.74</v>
      </c>
      <c r="J122" s="126">
        <v>2.79</v>
      </c>
      <c r="K122" s="124">
        <v>2.37</v>
      </c>
      <c r="L122" s="124">
        <v>1.53</v>
      </c>
      <c r="M122" s="124">
        <v>6.73</v>
      </c>
      <c r="N122" s="124">
        <v>10.01</v>
      </c>
      <c r="O122" s="124">
        <v>5.77</v>
      </c>
      <c r="P122" s="125">
        <v>0.65</v>
      </c>
      <c r="Q122" s="126">
        <v>2.77</v>
      </c>
      <c r="R122" s="124">
        <v>2.42</v>
      </c>
      <c r="S122" s="124">
        <v>1.61</v>
      </c>
      <c r="T122" s="124">
        <v>6.5</v>
      </c>
      <c r="U122" s="124">
        <v>10.029999999999999</v>
      </c>
      <c r="V122" s="124">
        <v>5.95</v>
      </c>
      <c r="W122" s="124">
        <v>0.69</v>
      </c>
    </row>
    <row r="123" spans="1:23">
      <c r="A123" s="337">
        <v>2025</v>
      </c>
      <c r="B123" s="338" t="s">
        <v>406</v>
      </c>
      <c r="C123" s="128">
        <v>1.71</v>
      </c>
      <c r="D123" s="128">
        <v>1.58</v>
      </c>
      <c r="E123" s="128">
        <v>1.34</v>
      </c>
      <c r="F123" s="128">
        <v>4.5</v>
      </c>
      <c r="G123" s="128">
        <v>6.95</v>
      </c>
      <c r="H123" s="128">
        <v>4.43</v>
      </c>
      <c r="I123" s="129">
        <v>0.28999999999999998</v>
      </c>
      <c r="J123" s="130">
        <v>1.96</v>
      </c>
      <c r="K123" s="128">
        <v>1.64</v>
      </c>
      <c r="L123" s="128">
        <v>1.27</v>
      </c>
      <c r="M123" s="128">
        <v>5.07</v>
      </c>
      <c r="N123" s="128">
        <v>6.96</v>
      </c>
      <c r="O123" s="128">
        <v>4.13</v>
      </c>
      <c r="P123" s="129">
        <v>0.25</v>
      </c>
      <c r="Q123" s="130">
        <v>1.83</v>
      </c>
      <c r="R123" s="128">
        <v>1.61</v>
      </c>
      <c r="S123" s="128">
        <v>1.3</v>
      </c>
      <c r="T123" s="128">
        <v>4.78</v>
      </c>
      <c r="U123" s="128">
        <v>6.93</v>
      </c>
      <c r="V123" s="128">
        <v>4.26</v>
      </c>
      <c r="W123" s="128">
        <v>0.27</v>
      </c>
    </row>
    <row r="124" spans="1:23">
      <c r="A124" s="337">
        <v>2025</v>
      </c>
      <c r="B124" s="7" t="s">
        <v>407</v>
      </c>
      <c r="C124" s="124">
        <v>1.74</v>
      </c>
      <c r="D124" s="124">
        <v>1.62</v>
      </c>
      <c r="E124" s="124">
        <v>1.32</v>
      </c>
      <c r="F124" s="124">
        <v>4.63</v>
      </c>
      <c r="G124" s="124">
        <v>7.52</v>
      </c>
      <c r="H124" s="124">
        <v>4.75</v>
      </c>
      <c r="I124" s="125">
        <v>0.34</v>
      </c>
      <c r="J124" s="126">
        <v>1.85</v>
      </c>
      <c r="K124" s="124">
        <v>1.61</v>
      </c>
      <c r="L124" s="124">
        <v>1.21</v>
      </c>
      <c r="M124" s="124">
        <v>5.21</v>
      </c>
      <c r="N124" s="124">
        <v>7.68</v>
      </c>
      <c r="O124" s="124">
        <v>4.42</v>
      </c>
      <c r="P124" s="125">
        <v>0.28999999999999998</v>
      </c>
      <c r="Q124" s="126">
        <v>1.79</v>
      </c>
      <c r="R124" s="124">
        <v>1.61</v>
      </c>
      <c r="S124" s="124">
        <v>1.26</v>
      </c>
      <c r="T124" s="124">
        <v>4.92</v>
      </c>
      <c r="U124" s="124">
        <v>7.59</v>
      </c>
      <c r="V124" s="124">
        <v>4.57</v>
      </c>
      <c r="W124" s="124">
        <v>0.31</v>
      </c>
    </row>
    <row r="125" spans="1:23">
      <c r="A125" s="337">
        <v>2025</v>
      </c>
      <c r="B125" s="7" t="s">
        <v>408</v>
      </c>
      <c r="C125" s="124">
        <v>1.32</v>
      </c>
      <c r="D125" s="124">
        <v>1.48</v>
      </c>
      <c r="E125" s="124">
        <v>1.45</v>
      </c>
      <c r="F125" s="124">
        <v>3.93</v>
      </c>
      <c r="G125" s="124">
        <v>7.37</v>
      </c>
      <c r="H125" s="124">
        <v>5.0199999999999996</v>
      </c>
      <c r="I125" s="125">
        <v>0.34</v>
      </c>
      <c r="J125" s="126">
        <v>1.44</v>
      </c>
      <c r="K125" s="124">
        <v>1.44</v>
      </c>
      <c r="L125" s="124">
        <v>1.34</v>
      </c>
      <c r="M125" s="124">
        <v>4.33</v>
      </c>
      <c r="N125" s="124">
        <v>7.49</v>
      </c>
      <c r="O125" s="124">
        <v>4.8099999999999996</v>
      </c>
      <c r="P125" s="125">
        <v>0.31</v>
      </c>
      <c r="Q125" s="126">
        <v>1.38</v>
      </c>
      <c r="R125" s="124">
        <v>1.46</v>
      </c>
      <c r="S125" s="124">
        <v>1.39</v>
      </c>
      <c r="T125" s="124">
        <v>4.12</v>
      </c>
      <c r="U125" s="124">
        <v>7.41</v>
      </c>
      <c r="V125" s="124">
        <v>4.9000000000000004</v>
      </c>
      <c r="W125" s="124">
        <v>0.32</v>
      </c>
    </row>
    <row r="126" spans="1:23">
      <c r="A126" s="337">
        <v>2025</v>
      </c>
      <c r="B126" s="7" t="s">
        <v>409</v>
      </c>
      <c r="C126" s="124">
        <v>1.51</v>
      </c>
      <c r="D126" s="124">
        <v>1.62</v>
      </c>
      <c r="E126" s="124">
        <v>1.3</v>
      </c>
      <c r="F126" s="124">
        <v>4.12</v>
      </c>
      <c r="G126" s="124">
        <v>7.42</v>
      </c>
      <c r="H126" s="124">
        <v>4.54</v>
      </c>
      <c r="I126" s="125">
        <v>0.25</v>
      </c>
      <c r="J126" s="126">
        <v>1.69</v>
      </c>
      <c r="K126" s="124">
        <v>1.61</v>
      </c>
      <c r="L126" s="124">
        <v>1.28</v>
      </c>
      <c r="M126" s="124">
        <v>4.57</v>
      </c>
      <c r="N126" s="124">
        <v>7.51</v>
      </c>
      <c r="O126" s="124">
        <v>4.26</v>
      </c>
      <c r="P126" s="125">
        <v>0.25</v>
      </c>
      <c r="Q126" s="126">
        <v>1.59</v>
      </c>
      <c r="R126" s="124">
        <v>1.61</v>
      </c>
      <c r="S126" s="124">
        <v>1.29</v>
      </c>
      <c r="T126" s="124">
        <v>4.34</v>
      </c>
      <c r="U126" s="124">
        <v>7.44</v>
      </c>
      <c r="V126" s="124">
        <v>4.3899999999999997</v>
      </c>
      <c r="W126" s="124">
        <v>0.25</v>
      </c>
    </row>
    <row r="127" spans="1:23">
      <c r="A127" s="337">
        <v>2025</v>
      </c>
      <c r="B127" s="7" t="s">
        <v>410</v>
      </c>
      <c r="C127" s="124">
        <v>1.7</v>
      </c>
      <c r="D127" s="124">
        <v>1.85</v>
      </c>
      <c r="E127" s="124">
        <v>1.59</v>
      </c>
      <c r="F127" s="124">
        <v>4.57</v>
      </c>
      <c r="G127" s="124">
        <v>8.59</v>
      </c>
      <c r="H127" s="124">
        <v>4.63</v>
      </c>
      <c r="I127" s="125">
        <v>0.22</v>
      </c>
      <c r="J127" s="126">
        <v>1.71</v>
      </c>
      <c r="K127" s="124">
        <v>1.7</v>
      </c>
      <c r="L127" s="124">
        <v>1.4</v>
      </c>
      <c r="M127" s="124">
        <v>4.84</v>
      </c>
      <c r="N127" s="124">
        <v>8.1199999999999992</v>
      </c>
      <c r="O127" s="124">
        <v>4.18</v>
      </c>
      <c r="P127" s="125">
        <v>0.17</v>
      </c>
      <c r="Q127" s="126">
        <v>1.7</v>
      </c>
      <c r="R127" s="124">
        <v>1.77</v>
      </c>
      <c r="S127" s="124">
        <v>1.49</v>
      </c>
      <c r="T127" s="124">
        <v>4.6900000000000004</v>
      </c>
      <c r="U127" s="124">
        <v>8.34</v>
      </c>
      <c r="V127" s="124">
        <v>4.4000000000000004</v>
      </c>
      <c r="W127" s="124">
        <v>0.19</v>
      </c>
    </row>
    <row r="128" spans="1:23">
      <c r="A128" s="337">
        <v>2025</v>
      </c>
      <c r="B128" s="7" t="s">
        <v>411</v>
      </c>
      <c r="C128" s="124">
        <v>1.65</v>
      </c>
      <c r="D128" s="124">
        <v>1.96</v>
      </c>
      <c r="E128" s="124">
        <v>1.6</v>
      </c>
      <c r="F128" s="124">
        <v>5</v>
      </c>
      <c r="G128" s="124">
        <v>8.06</v>
      </c>
      <c r="H128" s="124">
        <v>4.6900000000000004</v>
      </c>
      <c r="I128" s="125">
        <v>0.19</v>
      </c>
      <c r="J128" s="126">
        <v>1.84</v>
      </c>
      <c r="K128" s="124">
        <v>1.98</v>
      </c>
      <c r="L128" s="124">
        <v>1.47</v>
      </c>
      <c r="M128" s="124">
        <v>5.49</v>
      </c>
      <c r="N128" s="124">
        <v>8.01</v>
      </c>
      <c r="O128" s="124">
        <v>4.5</v>
      </c>
      <c r="P128" s="125">
        <v>0.19</v>
      </c>
      <c r="Q128" s="126">
        <v>1.74</v>
      </c>
      <c r="R128" s="124">
        <v>1.96</v>
      </c>
      <c r="S128" s="124">
        <v>1.53</v>
      </c>
      <c r="T128" s="124">
        <v>5.23</v>
      </c>
      <c r="U128" s="124">
        <v>8.01</v>
      </c>
      <c r="V128" s="124">
        <v>4.59</v>
      </c>
      <c r="W128" s="124">
        <v>0.19</v>
      </c>
    </row>
    <row r="129" spans="1:23">
      <c r="A129" s="337">
        <v>2025</v>
      </c>
      <c r="B129" s="7" t="s">
        <v>412</v>
      </c>
      <c r="C129" s="124">
        <v>1.71</v>
      </c>
      <c r="D129" s="124">
        <v>1.83</v>
      </c>
      <c r="E129" s="124">
        <v>1.56</v>
      </c>
      <c r="F129" s="124">
        <v>4.8099999999999996</v>
      </c>
      <c r="G129" s="124">
        <v>8.5</v>
      </c>
      <c r="H129" s="124">
        <v>5.25</v>
      </c>
      <c r="I129" s="125">
        <v>0.18</v>
      </c>
      <c r="J129" s="126">
        <v>1.8</v>
      </c>
      <c r="K129" s="124">
        <v>1.73</v>
      </c>
      <c r="L129" s="124">
        <v>1.39</v>
      </c>
      <c r="M129" s="124">
        <v>5.23</v>
      </c>
      <c r="N129" s="124">
        <v>8.66</v>
      </c>
      <c r="O129" s="124">
        <v>4.96</v>
      </c>
      <c r="P129" s="125">
        <v>0.16</v>
      </c>
      <c r="Q129" s="126">
        <v>1.76</v>
      </c>
      <c r="R129" s="124">
        <v>1.77</v>
      </c>
      <c r="S129" s="124">
        <v>1.47</v>
      </c>
      <c r="T129" s="124">
        <v>5.01</v>
      </c>
      <c r="U129" s="124">
        <v>8.56</v>
      </c>
      <c r="V129" s="124">
        <v>5.0999999999999996</v>
      </c>
      <c r="W129" s="124">
        <v>0.17</v>
      </c>
    </row>
    <row r="130" spans="1:23">
      <c r="A130" s="337">
        <v>2025</v>
      </c>
      <c r="B130" s="7" t="s">
        <v>413</v>
      </c>
      <c r="C130" s="124">
        <v>1.32</v>
      </c>
      <c r="D130" s="124">
        <v>1.46</v>
      </c>
      <c r="E130" s="124">
        <v>1.0900000000000001</v>
      </c>
      <c r="F130" s="124">
        <v>3.59</v>
      </c>
      <c r="G130" s="124">
        <v>5.75</v>
      </c>
      <c r="H130" s="124">
        <v>4.16</v>
      </c>
      <c r="I130" s="125">
        <v>0.39</v>
      </c>
      <c r="J130" s="126">
        <v>1.43</v>
      </c>
      <c r="K130" s="124">
        <v>1.32</v>
      </c>
      <c r="L130" s="124">
        <v>0.88</v>
      </c>
      <c r="M130" s="124">
        <v>3.61</v>
      </c>
      <c r="N130" s="124">
        <v>5.71</v>
      </c>
      <c r="O130" s="124">
        <v>3.69</v>
      </c>
      <c r="P130" s="125">
        <v>0.3</v>
      </c>
      <c r="Q130" s="126">
        <v>1.37</v>
      </c>
      <c r="R130" s="124">
        <v>1.38</v>
      </c>
      <c r="S130" s="124">
        <v>0.98</v>
      </c>
      <c r="T130" s="124">
        <v>3.59</v>
      </c>
      <c r="U130" s="124">
        <v>5.72</v>
      </c>
      <c r="V130" s="124">
        <v>3.92</v>
      </c>
      <c r="W130" s="124">
        <v>0.34</v>
      </c>
    </row>
    <row r="131" spans="1:23">
      <c r="A131" s="337">
        <v>2025</v>
      </c>
      <c r="B131" s="7" t="s">
        <v>414</v>
      </c>
      <c r="C131" s="124">
        <v>1.9</v>
      </c>
      <c r="D131" s="124">
        <v>1.81</v>
      </c>
      <c r="E131" s="124">
        <v>1.35</v>
      </c>
      <c r="F131" s="124">
        <v>4.8899999999999997</v>
      </c>
      <c r="G131" s="124">
        <v>8.33</v>
      </c>
      <c r="H131" s="124">
        <v>4.45</v>
      </c>
      <c r="I131" s="125">
        <v>0.31</v>
      </c>
      <c r="J131" s="126">
        <v>2.04</v>
      </c>
      <c r="K131" s="124">
        <v>1.73</v>
      </c>
      <c r="L131" s="124">
        <v>1.32</v>
      </c>
      <c r="M131" s="124">
        <v>5.39</v>
      </c>
      <c r="N131" s="124">
        <v>8.25</v>
      </c>
      <c r="O131" s="124">
        <v>4.1100000000000003</v>
      </c>
      <c r="P131" s="125">
        <v>0.25</v>
      </c>
      <c r="Q131" s="126">
        <v>1.96</v>
      </c>
      <c r="R131" s="124">
        <v>1.76</v>
      </c>
      <c r="S131" s="124">
        <v>1.34</v>
      </c>
      <c r="T131" s="124">
        <v>5.12</v>
      </c>
      <c r="U131" s="124">
        <v>8.27</v>
      </c>
      <c r="V131" s="124">
        <v>4.2699999999999996</v>
      </c>
      <c r="W131" s="124">
        <v>0.28000000000000003</v>
      </c>
    </row>
    <row r="132" spans="1:23">
      <c r="A132" s="337">
        <v>2025</v>
      </c>
      <c r="B132" s="7" t="s">
        <v>415</v>
      </c>
      <c r="C132" s="124">
        <v>1.76</v>
      </c>
      <c r="D132" s="124">
        <v>1.82</v>
      </c>
      <c r="E132" s="124">
        <v>1.66</v>
      </c>
      <c r="F132" s="124">
        <v>5.08</v>
      </c>
      <c r="G132" s="124">
        <v>8.27</v>
      </c>
      <c r="H132" s="124">
        <v>4.8499999999999996</v>
      </c>
      <c r="I132" s="125">
        <v>0.27</v>
      </c>
      <c r="J132" s="126">
        <v>1.88</v>
      </c>
      <c r="K132" s="124">
        <v>1.84</v>
      </c>
      <c r="L132" s="124">
        <v>1.6</v>
      </c>
      <c r="M132" s="124">
        <v>5.5</v>
      </c>
      <c r="N132" s="124">
        <v>8.39</v>
      </c>
      <c r="O132" s="124">
        <v>4.6500000000000004</v>
      </c>
      <c r="P132" s="125">
        <v>0.24</v>
      </c>
      <c r="Q132" s="126">
        <v>1.81</v>
      </c>
      <c r="R132" s="124">
        <v>1.82</v>
      </c>
      <c r="S132" s="124">
        <v>1.62</v>
      </c>
      <c r="T132" s="124">
        <v>5.28</v>
      </c>
      <c r="U132" s="124">
        <v>8.31</v>
      </c>
      <c r="V132" s="124">
        <v>4.74</v>
      </c>
      <c r="W132" s="124">
        <v>0.26</v>
      </c>
    </row>
    <row r="133" spans="1:23">
      <c r="A133" s="337">
        <v>2025</v>
      </c>
      <c r="B133" s="7" t="s">
        <v>416</v>
      </c>
      <c r="C133" s="124">
        <v>1.46</v>
      </c>
      <c r="D133" s="124">
        <v>1.63</v>
      </c>
      <c r="E133" s="124">
        <v>1.61</v>
      </c>
      <c r="F133" s="124">
        <v>3.8</v>
      </c>
      <c r="G133" s="124">
        <v>7.23</v>
      </c>
      <c r="H133" s="124">
        <v>4.8600000000000003</v>
      </c>
      <c r="I133" s="125">
        <v>0.23</v>
      </c>
      <c r="J133" s="126">
        <v>1.65</v>
      </c>
      <c r="K133" s="124">
        <v>1.56</v>
      </c>
      <c r="L133" s="124">
        <v>1.39</v>
      </c>
      <c r="M133" s="124">
        <v>4.25</v>
      </c>
      <c r="N133" s="124">
        <v>7.03</v>
      </c>
      <c r="O133" s="124">
        <v>4.49</v>
      </c>
      <c r="P133" s="125">
        <v>0.23</v>
      </c>
      <c r="Q133" s="126">
        <v>1.55</v>
      </c>
      <c r="R133" s="124">
        <v>1.59</v>
      </c>
      <c r="S133" s="124">
        <v>1.5</v>
      </c>
      <c r="T133" s="124">
        <v>4.0199999999999996</v>
      </c>
      <c r="U133" s="124">
        <v>7.11</v>
      </c>
      <c r="V133" s="124">
        <v>4.67</v>
      </c>
      <c r="W133" s="124">
        <v>0.23</v>
      </c>
    </row>
    <row r="134" spans="1:23">
      <c r="A134" s="337">
        <v>2025</v>
      </c>
      <c r="B134" s="7" t="s">
        <v>844</v>
      </c>
      <c r="C134" s="124">
        <v>1.57</v>
      </c>
      <c r="D134" s="124">
        <v>1.67</v>
      </c>
      <c r="E134" s="124">
        <v>1.55</v>
      </c>
      <c r="F134" s="124">
        <v>4.12</v>
      </c>
      <c r="G134" s="124">
        <v>7.51</v>
      </c>
      <c r="H134" s="124">
        <v>4.82</v>
      </c>
      <c r="I134" s="125">
        <v>0.28999999999999998</v>
      </c>
      <c r="J134" s="126">
        <v>1.64</v>
      </c>
      <c r="K134" s="124">
        <v>1.69</v>
      </c>
      <c r="L134" s="124">
        <v>1.46</v>
      </c>
      <c r="M134" s="124">
        <v>4.55</v>
      </c>
      <c r="N134" s="124">
        <v>7.44</v>
      </c>
      <c r="O134" s="124">
        <v>4.5</v>
      </c>
      <c r="P134" s="125">
        <v>0.26</v>
      </c>
      <c r="Q134" s="126">
        <v>1.6</v>
      </c>
      <c r="R134" s="124">
        <v>1.68</v>
      </c>
      <c r="S134" s="124">
        <v>1.5</v>
      </c>
      <c r="T134" s="124">
        <v>4.33</v>
      </c>
      <c r="U134" s="124">
        <v>7.46</v>
      </c>
      <c r="V134" s="124">
        <v>4.6500000000000004</v>
      </c>
      <c r="W134" s="124">
        <v>0.27</v>
      </c>
    </row>
    <row r="135" spans="1:23">
      <c r="A135" s="337">
        <v>2025</v>
      </c>
      <c r="B135" s="7" t="s">
        <v>418</v>
      </c>
      <c r="C135" s="124">
        <v>1.59</v>
      </c>
      <c r="D135" s="124">
        <v>1.78</v>
      </c>
      <c r="E135" s="124">
        <v>1.6</v>
      </c>
      <c r="F135" s="124">
        <v>4.4000000000000004</v>
      </c>
      <c r="G135" s="124">
        <v>8.17</v>
      </c>
      <c r="H135" s="124">
        <v>5.01</v>
      </c>
      <c r="I135" s="125">
        <v>0.27</v>
      </c>
      <c r="J135" s="126">
        <v>1.59</v>
      </c>
      <c r="K135" s="124">
        <v>1.72</v>
      </c>
      <c r="L135" s="124">
        <v>1.45</v>
      </c>
      <c r="M135" s="124">
        <v>4.7</v>
      </c>
      <c r="N135" s="124">
        <v>8.14</v>
      </c>
      <c r="O135" s="124">
        <v>4.68</v>
      </c>
      <c r="P135" s="125">
        <v>0.23</v>
      </c>
      <c r="Q135" s="126">
        <v>1.58</v>
      </c>
      <c r="R135" s="124">
        <v>1.75</v>
      </c>
      <c r="S135" s="124">
        <v>1.52</v>
      </c>
      <c r="T135" s="124">
        <v>4.54</v>
      </c>
      <c r="U135" s="124">
        <v>8.1300000000000008</v>
      </c>
      <c r="V135" s="124">
        <v>4.83</v>
      </c>
      <c r="W135" s="124">
        <v>0.25</v>
      </c>
    </row>
    <row r="136" spans="1:23">
      <c r="A136" s="337">
        <v>2025</v>
      </c>
      <c r="B136" s="7" t="s">
        <v>419</v>
      </c>
      <c r="C136" s="124">
        <v>1.33</v>
      </c>
      <c r="D136" s="124">
        <v>1.49</v>
      </c>
      <c r="E136" s="124">
        <v>1.29</v>
      </c>
      <c r="F136" s="124">
        <v>3.56</v>
      </c>
      <c r="G136" s="124">
        <v>7.24</v>
      </c>
      <c r="H136" s="124">
        <v>5.14</v>
      </c>
      <c r="I136" s="125">
        <v>0.48</v>
      </c>
      <c r="J136" s="126">
        <v>1.48</v>
      </c>
      <c r="K136" s="124">
        <v>1.48</v>
      </c>
      <c r="L136" s="124">
        <v>1.17</v>
      </c>
      <c r="M136" s="124">
        <v>3.87</v>
      </c>
      <c r="N136" s="124">
        <v>7.31</v>
      </c>
      <c r="O136" s="124">
        <v>4.88</v>
      </c>
      <c r="P136" s="125">
        <v>0.43</v>
      </c>
      <c r="Q136" s="126">
        <v>1.4</v>
      </c>
      <c r="R136" s="124">
        <v>1.49</v>
      </c>
      <c r="S136" s="124">
        <v>1.23</v>
      </c>
      <c r="T136" s="124">
        <v>3.7</v>
      </c>
      <c r="U136" s="124">
        <v>7.25</v>
      </c>
      <c r="V136" s="124">
        <v>5</v>
      </c>
      <c r="W136" s="124">
        <v>0.45</v>
      </c>
    </row>
    <row r="137" spans="1:23">
      <c r="A137" s="337">
        <v>2025</v>
      </c>
      <c r="B137" s="7" t="s">
        <v>420</v>
      </c>
      <c r="C137" s="124">
        <v>1.43</v>
      </c>
      <c r="D137" s="124">
        <v>1.5</v>
      </c>
      <c r="E137" s="124">
        <v>1.28</v>
      </c>
      <c r="F137" s="124">
        <v>3.89</v>
      </c>
      <c r="G137" s="124">
        <v>6.99</v>
      </c>
      <c r="H137" s="124">
        <v>4.79</v>
      </c>
      <c r="I137" s="125">
        <v>0.39</v>
      </c>
      <c r="J137" s="126">
        <v>1.52</v>
      </c>
      <c r="K137" s="124">
        <v>1.45</v>
      </c>
      <c r="L137" s="124">
        <v>1.21</v>
      </c>
      <c r="M137" s="124">
        <v>4.2300000000000004</v>
      </c>
      <c r="N137" s="124">
        <v>6.86</v>
      </c>
      <c r="O137" s="124">
        <v>4.47</v>
      </c>
      <c r="P137" s="125">
        <v>0.35</v>
      </c>
      <c r="Q137" s="126">
        <v>1.47</v>
      </c>
      <c r="R137" s="124">
        <v>1.47</v>
      </c>
      <c r="S137" s="124">
        <v>1.24</v>
      </c>
      <c r="T137" s="124">
        <v>4.05</v>
      </c>
      <c r="U137" s="124">
        <v>6.91</v>
      </c>
      <c r="V137" s="124">
        <v>4.62</v>
      </c>
      <c r="W137" s="124">
        <v>0.37</v>
      </c>
    </row>
    <row r="138" spans="1:23">
      <c r="A138" s="337">
        <v>2025</v>
      </c>
      <c r="B138" s="7" t="s">
        <v>421</v>
      </c>
      <c r="C138" s="124">
        <v>1.52</v>
      </c>
      <c r="D138" s="124">
        <v>1.58</v>
      </c>
      <c r="E138" s="124">
        <v>1.22</v>
      </c>
      <c r="F138" s="124">
        <v>3.78</v>
      </c>
      <c r="G138" s="124">
        <v>6.71</v>
      </c>
      <c r="H138" s="124">
        <v>4.29</v>
      </c>
      <c r="I138" s="125">
        <v>0.32</v>
      </c>
      <c r="J138" s="126">
        <v>1.58</v>
      </c>
      <c r="K138" s="124">
        <v>1.44</v>
      </c>
      <c r="L138" s="124">
        <v>1.08</v>
      </c>
      <c r="M138" s="124">
        <v>4.1900000000000004</v>
      </c>
      <c r="N138" s="124">
        <v>6.8</v>
      </c>
      <c r="O138" s="124">
        <v>4.1500000000000004</v>
      </c>
      <c r="P138" s="125">
        <v>0.26</v>
      </c>
      <c r="Q138" s="126">
        <v>1.55</v>
      </c>
      <c r="R138" s="124">
        <v>1.5</v>
      </c>
      <c r="S138" s="124">
        <v>1.1499999999999999</v>
      </c>
      <c r="T138" s="124">
        <v>3.97</v>
      </c>
      <c r="U138" s="124">
        <v>6.74</v>
      </c>
      <c r="V138" s="124">
        <v>4.21</v>
      </c>
      <c r="W138" s="124">
        <v>0.28000000000000003</v>
      </c>
    </row>
    <row r="139" spans="1:23">
      <c r="A139" s="337">
        <v>2025</v>
      </c>
      <c r="B139" s="7" t="s">
        <v>422</v>
      </c>
      <c r="C139" s="124">
        <v>1.45</v>
      </c>
      <c r="D139" s="124">
        <v>1.61</v>
      </c>
      <c r="E139" s="124">
        <v>1.41</v>
      </c>
      <c r="F139" s="124">
        <v>4.16</v>
      </c>
      <c r="G139" s="124">
        <v>8.02</v>
      </c>
      <c r="H139" s="124">
        <v>5.12</v>
      </c>
      <c r="I139" s="125">
        <v>0.26</v>
      </c>
      <c r="J139" s="126">
        <v>1.59</v>
      </c>
      <c r="K139" s="124">
        <v>1.57</v>
      </c>
      <c r="L139" s="124">
        <v>1.3</v>
      </c>
      <c r="M139" s="124">
        <v>4.66</v>
      </c>
      <c r="N139" s="124">
        <v>8.17</v>
      </c>
      <c r="O139" s="124">
        <v>4.93</v>
      </c>
      <c r="P139" s="125">
        <v>0.22</v>
      </c>
      <c r="Q139" s="126">
        <v>1.51</v>
      </c>
      <c r="R139" s="124">
        <v>1.58</v>
      </c>
      <c r="S139" s="124">
        <v>1.35</v>
      </c>
      <c r="T139" s="124">
        <v>4.3899999999999997</v>
      </c>
      <c r="U139" s="124">
        <v>8.08</v>
      </c>
      <c r="V139" s="124">
        <v>5.0199999999999996</v>
      </c>
      <c r="W139" s="124">
        <v>0.24</v>
      </c>
    </row>
    <row r="140" spans="1:23">
      <c r="A140" s="337">
        <v>2025</v>
      </c>
      <c r="B140" s="7" t="s">
        <v>423</v>
      </c>
      <c r="C140" s="124">
        <v>2.0499999999999998</v>
      </c>
      <c r="D140" s="124">
        <v>1.88</v>
      </c>
      <c r="E140" s="124">
        <v>0.98</v>
      </c>
      <c r="F140" s="124">
        <v>4.7699999999999996</v>
      </c>
      <c r="G140" s="124">
        <v>8.9600000000000009</v>
      </c>
      <c r="H140" s="124">
        <v>4.79</v>
      </c>
      <c r="I140" s="125">
        <v>0.25</v>
      </c>
      <c r="J140" s="126">
        <v>2.16</v>
      </c>
      <c r="K140" s="124">
        <v>1.82</v>
      </c>
      <c r="L140" s="124">
        <v>0.83</v>
      </c>
      <c r="M140" s="124">
        <v>5.15</v>
      </c>
      <c r="N140" s="124">
        <v>8.73</v>
      </c>
      <c r="O140" s="124">
        <v>4.3</v>
      </c>
      <c r="P140" s="125">
        <v>0.21</v>
      </c>
      <c r="Q140" s="126">
        <v>2.09</v>
      </c>
      <c r="R140" s="124">
        <v>1.84</v>
      </c>
      <c r="S140" s="124">
        <v>0.9</v>
      </c>
      <c r="T140" s="124">
        <v>4.95</v>
      </c>
      <c r="U140" s="124">
        <v>8.83</v>
      </c>
      <c r="V140" s="124">
        <v>4.53</v>
      </c>
      <c r="W140" s="124">
        <v>0.23</v>
      </c>
    </row>
    <row r="141" spans="1:23">
      <c r="A141" s="337">
        <v>2025</v>
      </c>
      <c r="B141" s="7" t="s">
        <v>424</v>
      </c>
      <c r="C141" s="124">
        <v>1.56</v>
      </c>
      <c r="D141" s="124">
        <v>1.76</v>
      </c>
      <c r="E141" s="124">
        <v>1.83</v>
      </c>
      <c r="F141" s="124">
        <v>3.79</v>
      </c>
      <c r="G141" s="124">
        <v>7.48</v>
      </c>
      <c r="H141" s="124">
        <v>5.34</v>
      </c>
      <c r="I141" s="125">
        <v>0.37</v>
      </c>
      <c r="J141" s="126">
        <v>1.65</v>
      </c>
      <c r="K141" s="124">
        <v>1.77</v>
      </c>
      <c r="L141" s="124">
        <v>1.53</v>
      </c>
      <c r="M141" s="124">
        <v>4.24</v>
      </c>
      <c r="N141" s="124">
        <v>7.22</v>
      </c>
      <c r="O141" s="124">
        <v>4.93</v>
      </c>
      <c r="P141" s="125">
        <v>0.28999999999999998</v>
      </c>
      <c r="Q141" s="126">
        <v>1.6</v>
      </c>
      <c r="R141" s="124">
        <v>1.76</v>
      </c>
      <c r="S141" s="124">
        <v>1.68</v>
      </c>
      <c r="T141" s="124">
        <v>4.01</v>
      </c>
      <c r="U141" s="124">
        <v>7.34</v>
      </c>
      <c r="V141" s="124">
        <v>5.13</v>
      </c>
      <c r="W141" s="124">
        <v>0.33</v>
      </c>
    </row>
    <row r="142" spans="1:23">
      <c r="A142" s="337">
        <v>2025</v>
      </c>
      <c r="B142" s="7" t="s">
        <v>425</v>
      </c>
      <c r="C142" s="124">
        <v>1.6</v>
      </c>
      <c r="D142" s="124">
        <v>1.88</v>
      </c>
      <c r="E142" s="124">
        <v>1.44</v>
      </c>
      <c r="F142" s="124">
        <v>4.66</v>
      </c>
      <c r="G142" s="124">
        <v>8.4</v>
      </c>
      <c r="H142" s="124">
        <v>5.1100000000000003</v>
      </c>
      <c r="I142" s="125">
        <v>0.32</v>
      </c>
      <c r="J142" s="126">
        <v>1.79</v>
      </c>
      <c r="K142" s="124">
        <v>1.85</v>
      </c>
      <c r="L142" s="124">
        <v>1.27</v>
      </c>
      <c r="M142" s="124">
        <v>5.04</v>
      </c>
      <c r="N142" s="124">
        <v>8.3699999999999992</v>
      </c>
      <c r="O142" s="124">
        <v>4.72</v>
      </c>
      <c r="P142" s="125">
        <v>0.23</v>
      </c>
      <c r="Q142" s="126">
        <v>1.69</v>
      </c>
      <c r="R142" s="124">
        <v>1.86</v>
      </c>
      <c r="S142" s="124">
        <v>1.35</v>
      </c>
      <c r="T142" s="124">
        <v>4.83</v>
      </c>
      <c r="U142" s="124">
        <v>8.3699999999999992</v>
      </c>
      <c r="V142" s="124">
        <v>4.91</v>
      </c>
      <c r="W142" s="124">
        <v>0.27</v>
      </c>
    </row>
    <row r="143" spans="1:23">
      <c r="A143" s="337">
        <v>2025</v>
      </c>
      <c r="B143" s="7" t="s">
        <v>426</v>
      </c>
      <c r="C143" s="124">
        <v>1.63</v>
      </c>
      <c r="D143" s="124">
        <v>1.57</v>
      </c>
      <c r="E143" s="124">
        <v>1.3</v>
      </c>
      <c r="F143" s="124">
        <v>4.17</v>
      </c>
      <c r="G143" s="124">
        <v>7.7</v>
      </c>
      <c r="H143" s="124">
        <v>5.13</v>
      </c>
      <c r="I143" s="125">
        <v>0.37</v>
      </c>
      <c r="J143" s="126">
        <v>1.73</v>
      </c>
      <c r="K143" s="124">
        <v>1.54</v>
      </c>
      <c r="L143" s="124">
        <v>1.1200000000000001</v>
      </c>
      <c r="M143" s="124">
        <v>4.49</v>
      </c>
      <c r="N143" s="124">
        <v>7.83</v>
      </c>
      <c r="O143" s="124">
        <v>4.76</v>
      </c>
      <c r="P143" s="125">
        <v>0.33</v>
      </c>
      <c r="Q143" s="126">
        <v>1.68</v>
      </c>
      <c r="R143" s="124">
        <v>1.55</v>
      </c>
      <c r="S143" s="124">
        <v>1.2</v>
      </c>
      <c r="T143" s="124">
        <v>4.32</v>
      </c>
      <c r="U143" s="124">
        <v>7.75</v>
      </c>
      <c r="V143" s="124">
        <v>4.93</v>
      </c>
      <c r="W143" s="124">
        <v>0.35</v>
      </c>
    </row>
    <row r="144" spans="1:23">
      <c r="A144" s="261">
        <v>2025</v>
      </c>
      <c r="B144" s="7" t="s">
        <v>260</v>
      </c>
      <c r="C144" s="124">
        <v>1.63</v>
      </c>
      <c r="D144" s="124">
        <v>1.68</v>
      </c>
      <c r="E144" s="124">
        <v>1.45</v>
      </c>
      <c r="F144" s="124">
        <v>4.3899999999999997</v>
      </c>
      <c r="G144" s="124">
        <v>7.59</v>
      </c>
      <c r="H144" s="124">
        <v>4.76</v>
      </c>
      <c r="I144" s="125">
        <v>0.28999999999999998</v>
      </c>
      <c r="J144" s="126">
        <v>1.77</v>
      </c>
      <c r="K144" s="124">
        <v>1.67</v>
      </c>
      <c r="L144" s="124">
        <v>1.34</v>
      </c>
      <c r="M144" s="124">
        <v>4.84</v>
      </c>
      <c r="N144" s="124">
        <v>7.58</v>
      </c>
      <c r="O144" s="124">
        <v>4.46</v>
      </c>
      <c r="P144" s="125">
        <v>0.26</v>
      </c>
      <c r="Q144" s="126">
        <v>1.69</v>
      </c>
      <c r="R144" s="124">
        <v>1.67</v>
      </c>
      <c r="S144" s="124">
        <v>1.39</v>
      </c>
      <c r="T144" s="124">
        <v>4.6100000000000003</v>
      </c>
      <c r="U144" s="124">
        <v>7.57</v>
      </c>
      <c r="V144" s="124">
        <v>4.59</v>
      </c>
      <c r="W144" s="124">
        <v>0.27</v>
      </c>
    </row>
    <row r="145" spans="1:1">
      <c r="A145" s="284" t="s">
        <v>587</v>
      </c>
    </row>
  </sheetData>
  <pageMargins left="0.7" right="0.7" top="0.75" bottom="0.75" header="0.3" footer="0.3"/>
  <drawing r:id="rId1"/>
  <tableParts count="3">
    <tablePart r:id="rId2"/>
    <tablePart r:id="rId3"/>
    <tablePart r:id="rId4"/>
  </tablePart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AR73"/>
  <sheetViews>
    <sheetView zoomScaleNormal="100" workbookViewId="0"/>
  </sheetViews>
  <sheetFormatPr defaultColWidth="9.33203125" defaultRowHeight="13.5"/>
  <cols>
    <col min="1" max="1" width="7" style="7" customWidth="1"/>
    <col min="2" max="2" width="9.1640625" style="7" bestFit="1" customWidth="1"/>
    <col min="3" max="4" width="28.83203125" style="7" bestFit="1" customWidth="1"/>
    <col min="5" max="5" width="29.1640625" style="7" bestFit="1" customWidth="1"/>
    <col min="6" max="6" width="31.6640625" style="7" bestFit="1" customWidth="1"/>
    <col min="7" max="7" width="26.6640625" style="7" bestFit="1" customWidth="1"/>
    <col min="8" max="8" width="29.1640625" style="7" bestFit="1" customWidth="1"/>
    <col min="9" max="9" width="30.1640625" style="7" bestFit="1" customWidth="1"/>
    <col min="10" max="11" width="28.83203125" style="7" bestFit="1" customWidth="1"/>
    <col min="12" max="12" width="29.1640625" style="7" bestFit="1" customWidth="1"/>
    <col min="13" max="13" width="31.6640625" style="7" bestFit="1" customWidth="1"/>
    <col min="14" max="14" width="26.6640625" style="7" bestFit="1" customWidth="1"/>
    <col min="15" max="15" width="29.1640625" style="7" bestFit="1" customWidth="1"/>
    <col min="16" max="16" width="30.1640625" style="7" bestFit="1" customWidth="1"/>
    <col min="17" max="18" width="28.83203125" style="7" bestFit="1" customWidth="1"/>
    <col min="19" max="19" width="29.1640625" style="7" bestFit="1" customWidth="1"/>
    <col min="20" max="20" width="31.6640625" style="7" bestFit="1" customWidth="1"/>
    <col min="21" max="21" width="26.6640625" style="7" bestFit="1" customWidth="1"/>
    <col min="22" max="22" width="29.1640625" style="7" bestFit="1" customWidth="1"/>
    <col min="23" max="23" width="30.1640625" style="7" bestFit="1" customWidth="1"/>
    <col min="24" max="25" width="28.83203125" style="7" bestFit="1" customWidth="1"/>
    <col min="26" max="26" width="29.1640625" style="7" bestFit="1" customWidth="1"/>
    <col min="27" max="27" width="31.6640625" style="7" bestFit="1" customWidth="1"/>
    <col min="28" max="28" width="26.6640625" style="7" bestFit="1" customWidth="1"/>
    <col min="29" max="29" width="29.1640625" style="7" bestFit="1" customWidth="1"/>
    <col min="30" max="30" width="30.1640625" style="7" bestFit="1" customWidth="1"/>
    <col min="31" max="32" width="28.83203125" style="7" bestFit="1" customWidth="1"/>
    <col min="33" max="33" width="29.1640625" style="7" bestFit="1" customWidth="1"/>
    <col min="34" max="34" width="31.6640625" style="7" bestFit="1" customWidth="1"/>
    <col min="35" max="35" width="26.6640625" style="7" bestFit="1" customWidth="1"/>
    <col min="36" max="36" width="29.1640625" style="7" bestFit="1" customWidth="1"/>
    <col min="37" max="37" width="30.1640625" style="7" bestFit="1" customWidth="1"/>
    <col min="38" max="39" width="28.83203125" style="7" bestFit="1" customWidth="1"/>
    <col min="40" max="40" width="29.1640625" style="7" bestFit="1" customWidth="1"/>
    <col min="41" max="41" width="31.6640625" style="7" bestFit="1" customWidth="1"/>
    <col min="42" max="42" width="26.6640625" style="7" bestFit="1" customWidth="1"/>
    <col min="43" max="43" width="29.1640625" style="7" bestFit="1" customWidth="1"/>
    <col min="44" max="44" width="30.1640625" style="7" bestFit="1" customWidth="1"/>
    <col min="45" max="16384" width="9.33203125" style="7"/>
  </cols>
  <sheetData>
    <row r="1" spans="1:44">
      <c r="A1" s="36" t="s">
        <v>616</v>
      </c>
    </row>
    <row r="2" spans="1:44" ht="17.25">
      <c r="A2" s="272" t="s">
        <v>1058</v>
      </c>
    </row>
    <row r="3" spans="1:44" ht="17.25">
      <c r="A3" s="273" t="s">
        <v>1059</v>
      </c>
    </row>
    <row r="4" spans="1:44" ht="60">
      <c r="A4" s="274" t="s">
        <v>233</v>
      </c>
      <c r="B4" s="274" t="s">
        <v>224</v>
      </c>
      <c r="C4" s="274" t="s">
        <v>617</v>
      </c>
      <c r="D4" s="274" t="s">
        <v>618</v>
      </c>
      <c r="E4" s="274" t="s">
        <v>619</v>
      </c>
      <c r="F4" s="274" t="s">
        <v>620</v>
      </c>
      <c r="G4" s="274" t="s">
        <v>621</v>
      </c>
      <c r="H4" s="274" t="s">
        <v>622</v>
      </c>
      <c r="I4" s="274" t="s">
        <v>623</v>
      </c>
      <c r="J4" s="274" t="s">
        <v>624</v>
      </c>
      <c r="K4" s="274" t="s">
        <v>625</v>
      </c>
      <c r="L4" s="274" t="s">
        <v>626</v>
      </c>
      <c r="M4" s="274" t="s">
        <v>627</v>
      </c>
      <c r="N4" s="274" t="s">
        <v>628</v>
      </c>
      <c r="O4" s="274" t="s">
        <v>629</v>
      </c>
      <c r="P4" s="274" t="s">
        <v>630</v>
      </c>
      <c r="Q4" s="274" t="s">
        <v>631</v>
      </c>
      <c r="R4" s="274" t="s">
        <v>632</v>
      </c>
      <c r="S4" s="274" t="s">
        <v>633</v>
      </c>
      <c r="T4" s="274" t="s">
        <v>634</v>
      </c>
      <c r="U4" s="274" t="s">
        <v>635</v>
      </c>
      <c r="V4" s="274" t="s">
        <v>637</v>
      </c>
      <c r="W4" s="274" t="s">
        <v>636</v>
      </c>
      <c r="X4" s="274" t="s">
        <v>638</v>
      </c>
      <c r="Y4" s="274" t="s">
        <v>639</v>
      </c>
      <c r="Z4" s="274" t="s">
        <v>640</v>
      </c>
      <c r="AA4" s="274" t="s">
        <v>641</v>
      </c>
      <c r="AB4" s="274" t="s">
        <v>642</v>
      </c>
      <c r="AC4" s="274" t="s">
        <v>643</v>
      </c>
      <c r="AD4" s="274" t="s">
        <v>644</v>
      </c>
      <c r="AE4" s="274" t="s">
        <v>645</v>
      </c>
      <c r="AF4" s="274" t="s">
        <v>646</v>
      </c>
      <c r="AG4" s="274" t="s">
        <v>647</v>
      </c>
      <c r="AH4" s="274" t="s">
        <v>648</v>
      </c>
      <c r="AI4" s="274" t="s">
        <v>649</v>
      </c>
      <c r="AJ4" s="274" t="s">
        <v>650</v>
      </c>
      <c r="AK4" s="274" t="s">
        <v>651</v>
      </c>
      <c r="AL4" s="274" t="s">
        <v>652</v>
      </c>
      <c r="AM4" s="274" t="s">
        <v>653</v>
      </c>
      <c r="AN4" s="274" t="s">
        <v>654</v>
      </c>
      <c r="AO4" s="274" t="s">
        <v>655</v>
      </c>
      <c r="AP4" s="274" t="s">
        <v>656</v>
      </c>
      <c r="AQ4" s="274" t="s">
        <v>657</v>
      </c>
      <c r="AR4" s="274" t="s">
        <v>658</v>
      </c>
    </row>
    <row r="5" spans="1:44">
      <c r="A5" s="263">
        <v>2016</v>
      </c>
      <c r="B5" s="258" t="s">
        <v>1109</v>
      </c>
      <c r="C5" s="266">
        <v>1614</v>
      </c>
      <c r="D5" s="266">
        <v>1372</v>
      </c>
      <c r="E5" s="266">
        <v>884</v>
      </c>
      <c r="F5" s="266">
        <v>7664</v>
      </c>
      <c r="G5" s="266">
        <v>6741</v>
      </c>
      <c r="H5" s="266">
        <v>1278</v>
      </c>
      <c r="I5" s="270">
        <v>77</v>
      </c>
      <c r="J5" s="266">
        <v>545</v>
      </c>
      <c r="K5" s="266">
        <v>375</v>
      </c>
      <c r="L5" s="266">
        <v>343</v>
      </c>
      <c r="M5" s="266">
        <v>2188</v>
      </c>
      <c r="N5" s="266">
        <v>1907</v>
      </c>
      <c r="O5" s="266">
        <v>614</v>
      </c>
      <c r="P5" s="270">
        <v>56</v>
      </c>
      <c r="Q5" s="266">
        <v>1536</v>
      </c>
      <c r="R5" s="266">
        <v>1073</v>
      </c>
      <c r="S5" s="266">
        <v>466</v>
      </c>
      <c r="T5" s="266">
        <v>7329</v>
      </c>
      <c r="U5" s="266">
        <v>6482</v>
      </c>
      <c r="V5" s="266">
        <v>1119</v>
      </c>
      <c r="W5" s="270">
        <v>54</v>
      </c>
      <c r="X5" s="266">
        <v>568</v>
      </c>
      <c r="Y5" s="266">
        <v>338</v>
      </c>
      <c r="Z5" s="266">
        <v>236</v>
      </c>
      <c r="AA5" s="266">
        <v>2212</v>
      </c>
      <c r="AB5" s="266">
        <v>1946</v>
      </c>
      <c r="AC5" s="266">
        <v>623</v>
      </c>
      <c r="AD5" s="270">
        <v>53</v>
      </c>
      <c r="AE5" s="266">
        <v>3150</v>
      </c>
      <c r="AF5" s="266">
        <v>2445</v>
      </c>
      <c r="AG5" s="266">
        <v>1350</v>
      </c>
      <c r="AH5" s="266">
        <v>14993</v>
      </c>
      <c r="AI5" s="266">
        <v>13223</v>
      </c>
      <c r="AJ5" s="266">
        <v>2397</v>
      </c>
      <c r="AK5" s="270">
        <v>131</v>
      </c>
      <c r="AL5" s="266">
        <v>1113</v>
      </c>
      <c r="AM5" s="266">
        <v>713</v>
      </c>
      <c r="AN5" s="266">
        <v>579</v>
      </c>
      <c r="AO5" s="266">
        <v>4400</v>
      </c>
      <c r="AP5" s="266">
        <v>3853</v>
      </c>
      <c r="AQ5" s="266">
        <v>1237</v>
      </c>
      <c r="AR5" s="266">
        <v>109</v>
      </c>
    </row>
    <row r="6" spans="1:44">
      <c r="A6" s="263">
        <v>2016</v>
      </c>
      <c r="B6" s="258" t="s">
        <v>369</v>
      </c>
      <c r="C6" s="266">
        <v>2195</v>
      </c>
      <c r="D6" s="266">
        <v>1844</v>
      </c>
      <c r="E6" s="266">
        <v>1126</v>
      </c>
      <c r="F6" s="266">
        <v>11647</v>
      </c>
      <c r="G6" s="266">
        <v>13190</v>
      </c>
      <c r="H6" s="266">
        <v>2656</v>
      </c>
      <c r="I6" s="270">
        <v>164</v>
      </c>
      <c r="J6" s="266">
        <v>1380</v>
      </c>
      <c r="K6" s="266">
        <v>1135</v>
      </c>
      <c r="L6" s="266">
        <v>906</v>
      </c>
      <c r="M6" s="266">
        <v>5717</v>
      </c>
      <c r="N6" s="266">
        <v>6920</v>
      </c>
      <c r="O6" s="266">
        <v>2884</v>
      </c>
      <c r="P6" s="270">
        <v>266</v>
      </c>
      <c r="Q6" s="266">
        <v>2216</v>
      </c>
      <c r="R6" s="266">
        <v>1740</v>
      </c>
      <c r="S6" s="266">
        <v>819</v>
      </c>
      <c r="T6" s="266">
        <v>12882</v>
      </c>
      <c r="U6" s="266">
        <v>14458</v>
      </c>
      <c r="V6" s="266">
        <v>2869</v>
      </c>
      <c r="W6" s="270">
        <v>136</v>
      </c>
      <c r="X6" s="266">
        <v>1478</v>
      </c>
      <c r="Y6" s="266">
        <v>1130</v>
      </c>
      <c r="Z6" s="266">
        <v>725</v>
      </c>
      <c r="AA6" s="266">
        <v>6399</v>
      </c>
      <c r="AB6" s="266">
        <v>7839</v>
      </c>
      <c r="AC6" s="266">
        <v>2926</v>
      </c>
      <c r="AD6" s="270">
        <v>255</v>
      </c>
      <c r="AE6" s="266">
        <v>4411</v>
      </c>
      <c r="AF6" s="266">
        <v>3584</v>
      </c>
      <c r="AG6" s="266">
        <v>1945</v>
      </c>
      <c r="AH6" s="266">
        <v>24529</v>
      </c>
      <c r="AI6" s="266">
        <v>27648</v>
      </c>
      <c r="AJ6" s="266">
        <v>5525</v>
      </c>
      <c r="AK6" s="270">
        <v>300</v>
      </c>
      <c r="AL6" s="266">
        <v>2858</v>
      </c>
      <c r="AM6" s="266">
        <v>2265</v>
      </c>
      <c r="AN6" s="266">
        <v>1631</v>
      </c>
      <c r="AO6" s="266">
        <v>12116</v>
      </c>
      <c r="AP6" s="266">
        <v>14759</v>
      </c>
      <c r="AQ6" s="266">
        <v>5810</v>
      </c>
      <c r="AR6" s="266">
        <v>521</v>
      </c>
    </row>
    <row r="7" spans="1:44">
      <c r="A7" s="263">
        <v>2016</v>
      </c>
      <c r="B7" s="258" t="s">
        <v>355</v>
      </c>
      <c r="C7" s="266">
        <v>1389</v>
      </c>
      <c r="D7" s="266">
        <v>1170</v>
      </c>
      <c r="E7" s="266">
        <v>646</v>
      </c>
      <c r="F7" s="266">
        <v>7628</v>
      </c>
      <c r="G7" s="266">
        <v>11361</v>
      </c>
      <c r="H7" s="266">
        <v>2699</v>
      </c>
      <c r="I7" s="270">
        <v>156</v>
      </c>
      <c r="J7" s="266">
        <v>1365</v>
      </c>
      <c r="K7" s="266">
        <v>1206</v>
      </c>
      <c r="L7" s="266">
        <v>896</v>
      </c>
      <c r="M7" s="266">
        <v>5998</v>
      </c>
      <c r="N7" s="266">
        <v>8797</v>
      </c>
      <c r="O7" s="266">
        <v>3911</v>
      </c>
      <c r="P7" s="270">
        <v>374</v>
      </c>
      <c r="Q7" s="266">
        <v>1449</v>
      </c>
      <c r="R7" s="266">
        <v>1208</v>
      </c>
      <c r="S7" s="266">
        <v>540</v>
      </c>
      <c r="T7" s="266">
        <v>8850</v>
      </c>
      <c r="U7" s="266">
        <v>12849</v>
      </c>
      <c r="V7" s="266">
        <v>3037</v>
      </c>
      <c r="W7" s="270">
        <v>167</v>
      </c>
      <c r="X7" s="266">
        <v>1549</v>
      </c>
      <c r="Y7" s="266">
        <v>1215</v>
      </c>
      <c r="Z7" s="266">
        <v>808</v>
      </c>
      <c r="AA7" s="266">
        <v>7004</v>
      </c>
      <c r="AB7" s="266">
        <v>9826</v>
      </c>
      <c r="AC7" s="266">
        <v>3999</v>
      </c>
      <c r="AD7" s="270">
        <v>386</v>
      </c>
      <c r="AE7" s="266">
        <v>2838</v>
      </c>
      <c r="AF7" s="266">
        <v>2378</v>
      </c>
      <c r="AG7" s="266">
        <v>1186</v>
      </c>
      <c r="AH7" s="266">
        <v>16478</v>
      </c>
      <c r="AI7" s="266">
        <v>24210</v>
      </c>
      <c r="AJ7" s="266">
        <v>5736</v>
      </c>
      <c r="AK7" s="270">
        <v>323</v>
      </c>
      <c r="AL7" s="266">
        <v>2914</v>
      </c>
      <c r="AM7" s="266">
        <v>2421</v>
      </c>
      <c r="AN7" s="266">
        <v>1704</v>
      </c>
      <c r="AO7" s="266">
        <v>13002</v>
      </c>
      <c r="AP7" s="266">
        <v>18623</v>
      </c>
      <c r="AQ7" s="266">
        <v>7910</v>
      </c>
      <c r="AR7" s="266">
        <v>760</v>
      </c>
    </row>
    <row r="8" spans="1:44">
      <c r="A8" s="263">
        <v>2016</v>
      </c>
      <c r="B8" s="258" t="s">
        <v>356</v>
      </c>
      <c r="C8" s="266">
        <v>1245</v>
      </c>
      <c r="D8" s="266">
        <v>1175</v>
      </c>
      <c r="E8" s="266">
        <v>580</v>
      </c>
      <c r="F8" s="266">
        <v>7134</v>
      </c>
      <c r="G8" s="266">
        <v>12338</v>
      </c>
      <c r="H8" s="266">
        <v>3387</v>
      </c>
      <c r="I8" s="270">
        <v>208</v>
      </c>
      <c r="J8" s="266">
        <v>1616</v>
      </c>
      <c r="K8" s="266">
        <v>1418</v>
      </c>
      <c r="L8" s="266">
        <v>1035</v>
      </c>
      <c r="M8" s="266">
        <v>7361</v>
      </c>
      <c r="N8" s="266">
        <v>11811</v>
      </c>
      <c r="O8" s="266">
        <v>5245</v>
      </c>
      <c r="P8" s="270">
        <v>482</v>
      </c>
      <c r="Q8" s="266">
        <v>1506</v>
      </c>
      <c r="R8" s="266">
        <v>1367</v>
      </c>
      <c r="S8" s="266">
        <v>572</v>
      </c>
      <c r="T8" s="266">
        <v>8624</v>
      </c>
      <c r="U8" s="266">
        <v>14475</v>
      </c>
      <c r="V8" s="266">
        <v>3781</v>
      </c>
      <c r="W8" s="270">
        <v>245</v>
      </c>
      <c r="X8" s="266">
        <v>1909</v>
      </c>
      <c r="Y8" s="266">
        <v>1481</v>
      </c>
      <c r="Z8" s="266">
        <v>967</v>
      </c>
      <c r="AA8" s="266">
        <v>8616</v>
      </c>
      <c r="AB8" s="266">
        <v>13330</v>
      </c>
      <c r="AC8" s="266">
        <v>5683</v>
      </c>
      <c r="AD8" s="270">
        <v>511</v>
      </c>
      <c r="AE8" s="266">
        <v>2751</v>
      </c>
      <c r="AF8" s="266">
        <v>2542</v>
      </c>
      <c r="AG8" s="266">
        <v>1152</v>
      </c>
      <c r="AH8" s="266">
        <v>15758</v>
      </c>
      <c r="AI8" s="266">
        <v>26813</v>
      </c>
      <c r="AJ8" s="266">
        <v>7168</v>
      </c>
      <c r="AK8" s="270">
        <v>453</v>
      </c>
      <c r="AL8" s="266">
        <v>3525</v>
      </c>
      <c r="AM8" s="266">
        <v>2899</v>
      </c>
      <c r="AN8" s="266">
        <v>2002</v>
      </c>
      <c r="AO8" s="266">
        <v>15977</v>
      </c>
      <c r="AP8" s="266">
        <v>25141</v>
      </c>
      <c r="AQ8" s="266">
        <v>10928</v>
      </c>
      <c r="AR8" s="266">
        <v>993</v>
      </c>
    </row>
    <row r="9" spans="1:44">
      <c r="A9" s="263">
        <v>2016</v>
      </c>
      <c r="B9" s="258" t="s">
        <v>357</v>
      </c>
      <c r="C9" s="266">
        <v>1554</v>
      </c>
      <c r="D9" s="266">
        <v>1462</v>
      </c>
      <c r="E9" s="266">
        <v>777</v>
      </c>
      <c r="F9" s="266">
        <v>7637</v>
      </c>
      <c r="G9" s="266">
        <v>15226</v>
      </c>
      <c r="H9" s="266">
        <v>5301</v>
      </c>
      <c r="I9" s="270">
        <v>312</v>
      </c>
      <c r="J9" s="266">
        <v>2178</v>
      </c>
      <c r="K9" s="266">
        <v>1727</v>
      </c>
      <c r="L9" s="266">
        <v>1186</v>
      </c>
      <c r="M9" s="266">
        <v>8953</v>
      </c>
      <c r="N9" s="266">
        <v>15573</v>
      </c>
      <c r="O9" s="266">
        <v>7848</v>
      </c>
      <c r="P9" s="270">
        <v>636</v>
      </c>
      <c r="Q9" s="266">
        <v>1771</v>
      </c>
      <c r="R9" s="266">
        <v>1522</v>
      </c>
      <c r="S9" s="266">
        <v>718</v>
      </c>
      <c r="T9" s="266">
        <v>8529</v>
      </c>
      <c r="U9" s="266">
        <v>16694</v>
      </c>
      <c r="V9" s="266">
        <v>5590</v>
      </c>
      <c r="W9" s="270">
        <v>314</v>
      </c>
      <c r="X9" s="266">
        <v>2544</v>
      </c>
      <c r="Y9" s="266">
        <v>1946</v>
      </c>
      <c r="Z9" s="266">
        <v>1274</v>
      </c>
      <c r="AA9" s="266">
        <v>9932</v>
      </c>
      <c r="AB9" s="266">
        <v>16811</v>
      </c>
      <c r="AC9" s="266">
        <v>8231</v>
      </c>
      <c r="AD9" s="270">
        <v>669</v>
      </c>
      <c r="AE9" s="266">
        <v>3325</v>
      </c>
      <c r="AF9" s="266">
        <v>2984</v>
      </c>
      <c r="AG9" s="266">
        <v>1495</v>
      </c>
      <c r="AH9" s="266">
        <v>16166</v>
      </c>
      <c r="AI9" s="266">
        <v>31920</v>
      </c>
      <c r="AJ9" s="266">
        <v>10891</v>
      </c>
      <c r="AK9" s="270">
        <v>626</v>
      </c>
      <c r="AL9" s="266">
        <v>4722</v>
      </c>
      <c r="AM9" s="266">
        <v>3673</v>
      </c>
      <c r="AN9" s="266">
        <v>2460</v>
      </c>
      <c r="AO9" s="266">
        <v>18885</v>
      </c>
      <c r="AP9" s="266">
        <v>32384</v>
      </c>
      <c r="AQ9" s="266">
        <v>16079</v>
      </c>
      <c r="AR9" s="266">
        <v>1305</v>
      </c>
    </row>
    <row r="10" spans="1:44">
      <c r="A10" s="263">
        <v>2016</v>
      </c>
      <c r="B10" s="258" t="s">
        <v>358</v>
      </c>
      <c r="C10" s="266">
        <v>1876</v>
      </c>
      <c r="D10" s="266">
        <v>1646</v>
      </c>
      <c r="E10" s="266">
        <v>842</v>
      </c>
      <c r="F10" s="266">
        <v>7497</v>
      </c>
      <c r="G10" s="266">
        <v>17622</v>
      </c>
      <c r="H10" s="266">
        <v>8022</v>
      </c>
      <c r="I10" s="270">
        <v>431</v>
      </c>
      <c r="J10" s="266">
        <v>2599</v>
      </c>
      <c r="K10" s="266">
        <v>2136</v>
      </c>
      <c r="L10" s="266">
        <v>1488</v>
      </c>
      <c r="M10" s="266">
        <v>9597</v>
      </c>
      <c r="N10" s="266">
        <v>17797</v>
      </c>
      <c r="O10" s="266">
        <v>10702</v>
      </c>
      <c r="P10" s="270">
        <v>921</v>
      </c>
      <c r="Q10" s="266">
        <v>2172</v>
      </c>
      <c r="R10" s="266">
        <v>1754</v>
      </c>
      <c r="S10" s="266">
        <v>827</v>
      </c>
      <c r="T10" s="266">
        <v>8421</v>
      </c>
      <c r="U10" s="266">
        <v>18218</v>
      </c>
      <c r="V10" s="266">
        <v>8182</v>
      </c>
      <c r="W10" s="270">
        <v>506</v>
      </c>
      <c r="X10" s="266">
        <v>3163</v>
      </c>
      <c r="Y10" s="266">
        <v>2392</v>
      </c>
      <c r="Z10" s="266">
        <v>1615</v>
      </c>
      <c r="AA10" s="266">
        <v>10999</v>
      </c>
      <c r="AB10" s="266">
        <v>18992</v>
      </c>
      <c r="AC10" s="266">
        <v>11295</v>
      </c>
      <c r="AD10" s="270">
        <v>932</v>
      </c>
      <c r="AE10" s="266">
        <v>4048</v>
      </c>
      <c r="AF10" s="266">
        <v>3400</v>
      </c>
      <c r="AG10" s="266">
        <v>1669</v>
      </c>
      <c r="AH10" s="266">
        <v>15918</v>
      </c>
      <c r="AI10" s="266">
        <v>35840</v>
      </c>
      <c r="AJ10" s="266">
        <v>16204</v>
      </c>
      <c r="AK10" s="270">
        <v>937</v>
      </c>
      <c r="AL10" s="266">
        <v>5762</v>
      </c>
      <c r="AM10" s="266">
        <v>4528</v>
      </c>
      <c r="AN10" s="266">
        <v>3103</v>
      </c>
      <c r="AO10" s="266">
        <v>20596</v>
      </c>
      <c r="AP10" s="266">
        <v>36789</v>
      </c>
      <c r="AQ10" s="266">
        <v>21997</v>
      </c>
      <c r="AR10" s="266">
        <v>1853</v>
      </c>
    </row>
    <row r="11" spans="1:44">
      <c r="A11" s="263">
        <v>2016</v>
      </c>
      <c r="B11" s="258" t="s">
        <v>359</v>
      </c>
      <c r="C11" s="266">
        <v>2338</v>
      </c>
      <c r="D11" s="266">
        <v>2130</v>
      </c>
      <c r="E11" s="266">
        <v>1114</v>
      </c>
      <c r="F11" s="266">
        <v>7837</v>
      </c>
      <c r="G11" s="266">
        <v>19472</v>
      </c>
      <c r="H11" s="266">
        <v>11143</v>
      </c>
      <c r="I11" s="270">
        <v>630</v>
      </c>
      <c r="J11" s="266">
        <v>3668</v>
      </c>
      <c r="K11" s="266">
        <v>2854</v>
      </c>
      <c r="L11" s="266">
        <v>2014</v>
      </c>
      <c r="M11" s="266">
        <v>11335</v>
      </c>
      <c r="N11" s="266">
        <v>21220</v>
      </c>
      <c r="O11" s="266">
        <v>14818</v>
      </c>
      <c r="P11" s="270">
        <v>1319</v>
      </c>
      <c r="Q11" s="266">
        <v>2612</v>
      </c>
      <c r="R11" s="266">
        <v>2124</v>
      </c>
      <c r="S11" s="266">
        <v>1011</v>
      </c>
      <c r="T11" s="266">
        <v>8744</v>
      </c>
      <c r="U11" s="266">
        <v>19227</v>
      </c>
      <c r="V11" s="266">
        <v>10630</v>
      </c>
      <c r="W11" s="270">
        <v>607</v>
      </c>
      <c r="X11" s="266">
        <v>4366</v>
      </c>
      <c r="Y11" s="266">
        <v>3307</v>
      </c>
      <c r="Z11" s="266">
        <v>2094</v>
      </c>
      <c r="AA11" s="266">
        <v>13212</v>
      </c>
      <c r="AB11" s="266">
        <v>22353</v>
      </c>
      <c r="AC11" s="266">
        <v>15608</v>
      </c>
      <c r="AD11" s="270">
        <v>1328</v>
      </c>
      <c r="AE11" s="266">
        <v>4950</v>
      </c>
      <c r="AF11" s="266">
        <v>4254</v>
      </c>
      <c r="AG11" s="266">
        <v>2125</v>
      </c>
      <c r="AH11" s="266">
        <v>16581</v>
      </c>
      <c r="AI11" s="266">
        <v>38699</v>
      </c>
      <c r="AJ11" s="266">
        <v>21773</v>
      </c>
      <c r="AK11" s="270">
        <v>1237</v>
      </c>
      <c r="AL11" s="266">
        <v>8034</v>
      </c>
      <c r="AM11" s="266">
        <v>6161</v>
      </c>
      <c r="AN11" s="266">
        <v>4108</v>
      </c>
      <c r="AO11" s="266">
        <v>24547</v>
      </c>
      <c r="AP11" s="266">
        <v>43573</v>
      </c>
      <c r="AQ11" s="266">
        <v>30426</v>
      </c>
      <c r="AR11" s="266">
        <v>2647</v>
      </c>
    </row>
    <row r="12" spans="1:44">
      <c r="A12" s="263">
        <v>2016</v>
      </c>
      <c r="B12" s="258" t="s">
        <v>360</v>
      </c>
      <c r="C12" s="266">
        <v>2627</v>
      </c>
      <c r="D12" s="266">
        <v>2595</v>
      </c>
      <c r="E12" s="266">
        <v>1369</v>
      </c>
      <c r="F12" s="266">
        <v>7536</v>
      </c>
      <c r="G12" s="266">
        <v>18432</v>
      </c>
      <c r="H12" s="266">
        <v>12085</v>
      </c>
      <c r="I12" s="270">
        <v>771</v>
      </c>
      <c r="J12" s="266">
        <v>4599</v>
      </c>
      <c r="K12" s="266">
        <v>3748</v>
      </c>
      <c r="L12" s="266">
        <v>2724</v>
      </c>
      <c r="M12" s="266">
        <v>12376</v>
      </c>
      <c r="N12" s="266">
        <v>22678</v>
      </c>
      <c r="O12" s="266">
        <v>17751</v>
      </c>
      <c r="P12" s="270">
        <v>1712</v>
      </c>
      <c r="Q12" s="266">
        <v>2661</v>
      </c>
      <c r="R12" s="266">
        <v>2325</v>
      </c>
      <c r="S12" s="266">
        <v>1175</v>
      </c>
      <c r="T12" s="266">
        <v>8030</v>
      </c>
      <c r="U12" s="266">
        <v>17067</v>
      </c>
      <c r="V12" s="266">
        <v>10719</v>
      </c>
      <c r="W12" s="270">
        <v>689</v>
      </c>
      <c r="X12" s="266">
        <v>5353</v>
      </c>
      <c r="Y12" s="266">
        <v>4087</v>
      </c>
      <c r="Z12" s="266">
        <v>2629</v>
      </c>
      <c r="AA12" s="266">
        <v>14557</v>
      </c>
      <c r="AB12" s="266">
        <v>22899</v>
      </c>
      <c r="AC12" s="266">
        <v>17197</v>
      </c>
      <c r="AD12" s="270">
        <v>1609</v>
      </c>
      <c r="AE12" s="266">
        <v>5288</v>
      </c>
      <c r="AF12" s="266">
        <v>4920</v>
      </c>
      <c r="AG12" s="266">
        <v>2544</v>
      </c>
      <c r="AH12" s="266">
        <v>15566</v>
      </c>
      <c r="AI12" s="266">
        <v>35499</v>
      </c>
      <c r="AJ12" s="266">
        <v>22804</v>
      </c>
      <c r="AK12" s="270">
        <v>1460</v>
      </c>
      <c r="AL12" s="266">
        <v>9952</v>
      </c>
      <c r="AM12" s="266">
        <v>7835</v>
      </c>
      <c r="AN12" s="266">
        <v>5353</v>
      </c>
      <c r="AO12" s="266">
        <v>26933</v>
      </c>
      <c r="AP12" s="266">
        <v>45577</v>
      </c>
      <c r="AQ12" s="266">
        <v>34948</v>
      </c>
      <c r="AR12" s="266">
        <v>3321</v>
      </c>
    </row>
    <row r="13" spans="1:44">
      <c r="A13" s="263">
        <v>2016</v>
      </c>
      <c r="B13" s="258" t="s">
        <v>361</v>
      </c>
      <c r="C13" s="266">
        <v>3343</v>
      </c>
      <c r="D13" s="266">
        <v>3359</v>
      </c>
      <c r="E13" s="266">
        <v>1925</v>
      </c>
      <c r="F13" s="266">
        <v>7529</v>
      </c>
      <c r="G13" s="266">
        <v>17029</v>
      </c>
      <c r="H13" s="266">
        <v>11475</v>
      </c>
      <c r="I13" s="270">
        <v>904</v>
      </c>
      <c r="J13" s="266">
        <v>7006</v>
      </c>
      <c r="K13" s="266">
        <v>6283</v>
      </c>
      <c r="L13" s="266">
        <v>4360</v>
      </c>
      <c r="M13" s="266">
        <v>15619</v>
      </c>
      <c r="N13" s="266">
        <v>27227</v>
      </c>
      <c r="O13" s="266">
        <v>21895</v>
      </c>
      <c r="P13" s="270">
        <v>2418</v>
      </c>
      <c r="Q13" s="266">
        <v>3214</v>
      </c>
      <c r="R13" s="266">
        <v>2997</v>
      </c>
      <c r="S13" s="266">
        <v>1567</v>
      </c>
      <c r="T13" s="266">
        <v>7526</v>
      </c>
      <c r="U13" s="266">
        <v>14899</v>
      </c>
      <c r="V13" s="266">
        <v>9904</v>
      </c>
      <c r="W13" s="270">
        <v>779</v>
      </c>
      <c r="X13" s="266">
        <v>7687</v>
      </c>
      <c r="Y13" s="266">
        <v>6105</v>
      </c>
      <c r="Z13" s="266">
        <v>4251</v>
      </c>
      <c r="AA13" s="266">
        <v>17339</v>
      </c>
      <c r="AB13" s="266">
        <v>25570</v>
      </c>
      <c r="AC13" s="266">
        <v>20293</v>
      </c>
      <c r="AD13" s="270">
        <v>2201</v>
      </c>
      <c r="AE13" s="266">
        <v>6557</v>
      </c>
      <c r="AF13" s="266">
        <v>6356</v>
      </c>
      <c r="AG13" s="266">
        <v>3492</v>
      </c>
      <c r="AH13" s="266">
        <v>15055</v>
      </c>
      <c r="AI13" s="266">
        <v>31928</v>
      </c>
      <c r="AJ13" s="266">
        <v>21379</v>
      </c>
      <c r="AK13" s="270">
        <v>1683</v>
      </c>
      <c r="AL13" s="266">
        <v>14693</v>
      </c>
      <c r="AM13" s="266">
        <v>12388</v>
      </c>
      <c r="AN13" s="266">
        <v>8611</v>
      </c>
      <c r="AO13" s="266">
        <v>32958</v>
      </c>
      <c r="AP13" s="266">
        <v>52797</v>
      </c>
      <c r="AQ13" s="266">
        <v>42188</v>
      </c>
      <c r="AR13" s="266">
        <v>4619</v>
      </c>
    </row>
    <row r="14" spans="1:44">
      <c r="A14" s="263">
        <v>2016</v>
      </c>
      <c r="B14" s="258" t="s">
        <v>362</v>
      </c>
      <c r="C14" s="266">
        <v>4022</v>
      </c>
      <c r="D14" s="266">
        <v>4356</v>
      </c>
      <c r="E14" s="266">
        <v>2500</v>
      </c>
      <c r="F14" s="266">
        <v>7553</v>
      </c>
      <c r="G14" s="266">
        <v>14704</v>
      </c>
      <c r="H14" s="266">
        <v>10252</v>
      </c>
      <c r="I14" s="270">
        <v>1045</v>
      </c>
      <c r="J14" s="266">
        <v>10128</v>
      </c>
      <c r="K14" s="266">
        <v>9336</v>
      </c>
      <c r="L14" s="266">
        <v>6754</v>
      </c>
      <c r="M14" s="266">
        <v>18911</v>
      </c>
      <c r="N14" s="266">
        <v>29253</v>
      </c>
      <c r="O14" s="266">
        <v>23671</v>
      </c>
      <c r="P14" s="270">
        <v>3238</v>
      </c>
      <c r="Q14" s="266">
        <v>3936</v>
      </c>
      <c r="R14" s="266">
        <v>3766</v>
      </c>
      <c r="S14" s="266">
        <v>2056</v>
      </c>
      <c r="T14" s="266">
        <v>7551</v>
      </c>
      <c r="U14" s="266">
        <v>13178</v>
      </c>
      <c r="V14" s="266">
        <v>8877</v>
      </c>
      <c r="W14" s="270">
        <v>923</v>
      </c>
      <c r="X14" s="266">
        <v>10632</v>
      </c>
      <c r="Y14" s="266">
        <v>9157</v>
      </c>
      <c r="Z14" s="266">
        <v>6323</v>
      </c>
      <c r="AA14" s="266">
        <v>19948</v>
      </c>
      <c r="AB14" s="266">
        <v>26313</v>
      </c>
      <c r="AC14" s="266">
        <v>20984</v>
      </c>
      <c r="AD14" s="270">
        <v>2775</v>
      </c>
      <c r="AE14" s="266">
        <v>7958</v>
      </c>
      <c r="AF14" s="266">
        <v>8122</v>
      </c>
      <c r="AG14" s="266">
        <v>4556</v>
      </c>
      <c r="AH14" s="266">
        <v>15104</v>
      </c>
      <c r="AI14" s="266">
        <v>27882</v>
      </c>
      <c r="AJ14" s="266">
        <v>19129</v>
      </c>
      <c r="AK14" s="270">
        <v>1968</v>
      </c>
      <c r="AL14" s="266">
        <v>20760</v>
      </c>
      <c r="AM14" s="266">
        <v>18493</v>
      </c>
      <c r="AN14" s="266">
        <v>13077</v>
      </c>
      <c r="AO14" s="266">
        <v>38859</v>
      </c>
      <c r="AP14" s="266">
        <v>55566</v>
      </c>
      <c r="AQ14" s="266">
        <v>44655</v>
      </c>
      <c r="AR14" s="266">
        <v>6013</v>
      </c>
    </row>
    <row r="15" spans="1:44">
      <c r="A15" s="263">
        <v>2016</v>
      </c>
      <c r="B15" s="258" t="s">
        <v>363</v>
      </c>
      <c r="C15" s="266">
        <v>4290</v>
      </c>
      <c r="D15" s="266">
        <v>4287</v>
      </c>
      <c r="E15" s="266">
        <v>2690</v>
      </c>
      <c r="F15" s="266">
        <v>6642</v>
      </c>
      <c r="G15" s="266">
        <v>11179</v>
      </c>
      <c r="H15" s="266">
        <v>7667</v>
      </c>
      <c r="I15" s="270">
        <v>1001</v>
      </c>
      <c r="J15" s="266">
        <v>11190</v>
      </c>
      <c r="K15" s="266">
        <v>10676</v>
      </c>
      <c r="L15" s="266">
        <v>7821</v>
      </c>
      <c r="M15" s="266">
        <v>18811</v>
      </c>
      <c r="N15" s="266">
        <v>25591</v>
      </c>
      <c r="O15" s="266">
        <v>20079</v>
      </c>
      <c r="P15" s="270">
        <v>3354</v>
      </c>
      <c r="Q15" s="266">
        <v>4079</v>
      </c>
      <c r="R15" s="266">
        <v>4148</v>
      </c>
      <c r="S15" s="266">
        <v>2338</v>
      </c>
      <c r="T15" s="266">
        <v>6544</v>
      </c>
      <c r="U15" s="266">
        <v>9924</v>
      </c>
      <c r="V15" s="266">
        <v>6464</v>
      </c>
      <c r="W15" s="270">
        <v>865</v>
      </c>
      <c r="X15" s="266">
        <v>11687</v>
      </c>
      <c r="Y15" s="266">
        <v>10149</v>
      </c>
      <c r="Z15" s="266">
        <v>7413</v>
      </c>
      <c r="AA15" s="266">
        <v>19128</v>
      </c>
      <c r="AB15" s="266">
        <v>22806</v>
      </c>
      <c r="AC15" s="266">
        <v>17683</v>
      </c>
      <c r="AD15" s="270">
        <v>2825</v>
      </c>
      <c r="AE15" s="266">
        <v>8369</v>
      </c>
      <c r="AF15" s="266">
        <v>8435</v>
      </c>
      <c r="AG15" s="266">
        <v>5028</v>
      </c>
      <c r="AH15" s="266">
        <v>13186</v>
      </c>
      <c r="AI15" s="266">
        <v>21103</v>
      </c>
      <c r="AJ15" s="266">
        <v>14131</v>
      </c>
      <c r="AK15" s="270">
        <v>1866</v>
      </c>
      <c r="AL15" s="266">
        <v>22877</v>
      </c>
      <c r="AM15" s="266">
        <v>20825</v>
      </c>
      <c r="AN15" s="266">
        <v>15234</v>
      </c>
      <c r="AO15" s="266">
        <v>37939</v>
      </c>
      <c r="AP15" s="266">
        <v>48397</v>
      </c>
      <c r="AQ15" s="266">
        <v>37762</v>
      </c>
      <c r="AR15" s="266">
        <v>6179</v>
      </c>
    </row>
    <row r="16" spans="1:44">
      <c r="A16" s="263">
        <v>2016</v>
      </c>
      <c r="B16" s="258" t="s">
        <v>364</v>
      </c>
      <c r="C16" s="266">
        <v>2908</v>
      </c>
      <c r="D16" s="266">
        <v>2841</v>
      </c>
      <c r="E16" s="266">
        <v>1702</v>
      </c>
      <c r="F16" s="266">
        <v>3876</v>
      </c>
      <c r="G16" s="266">
        <v>5375</v>
      </c>
      <c r="H16" s="266">
        <v>3619</v>
      </c>
      <c r="I16" s="270">
        <v>631</v>
      </c>
      <c r="J16" s="266">
        <v>7987</v>
      </c>
      <c r="K16" s="266">
        <v>7108</v>
      </c>
      <c r="L16" s="266">
        <v>5433</v>
      </c>
      <c r="M16" s="266">
        <v>11420</v>
      </c>
      <c r="N16" s="266">
        <v>13652</v>
      </c>
      <c r="O16" s="266">
        <v>10256</v>
      </c>
      <c r="P16" s="270">
        <v>2123</v>
      </c>
      <c r="Q16" s="266">
        <v>2827</v>
      </c>
      <c r="R16" s="266">
        <v>2915</v>
      </c>
      <c r="S16" s="266">
        <v>1737</v>
      </c>
      <c r="T16" s="266">
        <v>3992</v>
      </c>
      <c r="U16" s="266">
        <v>5468</v>
      </c>
      <c r="V16" s="266">
        <v>3524</v>
      </c>
      <c r="W16" s="270">
        <v>550</v>
      </c>
      <c r="X16" s="266">
        <v>8358</v>
      </c>
      <c r="Y16" s="266">
        <v>7495</v>
      </c>
      <c r="Z16" s="266">
        <v>5508</v>
      </c>
      <c r="AA16" s="266">
        <v>11966</v>
      </c>
      <c r="AB16" s="266">
        <v>12905</v>
      </c>
      <c r="AC16" s="266">
        <v>9605</v>
      </c>
      <c r="AD16" s="270">
        <v>1922</v>
      </c>
      <c r="AE16" s="266">
        <v>5735</v>
      </c>
      <c r="AF16" s="266">
        <v>5756</v>
      </c>
      <c r="AG16" s="266">
        <v>3439</v>
      </c>
      <c r="AH16" s="266">
        <v>7868</v>
      </c>
      <c r="AI16" s="266">
        <v>10843</v>
      </c>
      <c r="AJ16" s="266">
        <v>7143</v>
      </c>
      <c r="AK16" s="270">
        <v>1181</v>
      </c>
      <c r="AL16" s="266">
        <v>16345</v>
      </c>
      <c r="AM16" s="266">
        <v>14603</v>
      </c>
      <c r="AN16" s="266">
        <v>10941</v>
      </c>
      <c r="AO16" s="266">
        <v>23386</v>
      </c>
      <c r="AP16" s="266">
        <v>26557</v>
      </c>
      <c r="AQ16" s="266">
        <v>19861</v>
      </c>
      <c r="AR16" s="266">
        <v>4045</v>
      </c>
    </row>
    <row r="17" spans="1:44">
      <c r="A17" s="263">
        <v>2016</v>
      </c>
      <c r="B17" s="258" t="s">
        <v>365</v>
      </c>
      <c r="C17" s="266">
        <v>2053</v>
      </c>
      <c r="D17" s="266">
        <v>1841</v>
      </c>
      <c r="E17" s="266">
        <v>1184</v>
      </c>
      <c r="F17" s="266">
        <v>2306</v>
      </c>
      <c r="G17" s="266">
        <v>2997</v>
      </c>
      <c r="H17" s="266">
        <v>1848</v>
      </c>
      <c r="I17" s="270">
        <v>363</v>
      </c>
      <c r="J17" s="266">
        <v>5462</v>
      </c>
      <c r="K17" s="266">
        <v>4682</v>
      </c>
      <c r="L17" s="266">
        <v>3574</v>
      </c>
      <c r="M17" s="266">
        <v>7169</v>
      </c>
      <c r="N17" s="266">
        <v>7571</v>
      </c>
      <c r="O17" s="266">
        <v>5408</v>
      </c>
      <c r="P17" s="270">
        <v>1390</v>
      </c>
      <c r="Q17" s="266">
        <v>2384</v>
      </c>
      <c r="R17" s="266">
        <v>2257</v>
      </c>
      <c r="S17" s="266">
        <v>1307</v>
      </c>
      <c r="T17" s="266">
        <v>2726</v>
      </c>
      <c r="U17" s="266">
        <v>3083</v>
      </c>
      <c r="V17" s="266">
        <v>2031</v>
      </c>
      <c r="W17" s="270">
        <v>446</v>
      </c>
      <c r="X17" s="266">
        <v>6368</v>
      </c>
      <c r="Y17" s="266">
        <v>5496</v>
      </c>
      <c r="Z17" s="266">
        <v>4073</v>
      </c>
      <c r="AA17" s="266">
        <v>8123</v>
      </c>
      <c r="AB17" s="266">
        <v>7954</v>
      </c>
      <c r="AC17" s="266">
        <v>5610</v>
      </c>
      <c r="AD17" s="270">
        <v>1438</v>
      </c>
      <c r="AE17" s="266">
        <v>4437</v>
      </c>
      <c r="AF17" s="266">
        <v>4098</v>
      </c>
      <c r="AG17" s="266">
        <v>2491</v>
      </c>
      <c r="AH17" s="266">
        <v>5032</v>
      </c>
      <c r="AI17" s="266">
        <v>6080</v>
      </c>
      <c r="AJ17" s="266">
        <v>3879</v>
      </c>
      <c r="AK17" s="270">
        <v>809</v>
      </c>
      <c r="AL17" s="266">
        <v>11830</v>
      </c>
      <c r="AM17" s="266">
        <v>10178</v>
      </c>
      <c r="AN17" s="266">
        <v>7647</v>
      </c>
      <c r="AO17" s="266">
        <v>15292</v>
      </c>
      <c r="AP17" s="266">
        <v>15525</v>
      </c>
      <c r="AQ17" s="266">
        <v>11018</v>
      </c>
      <c r="AR17" s="266">
        <v>2828</v>
      </c>
    </row>
    <row r="18" spans="1:44">
      <c r="A18" s="263">
        <v>2016</v>
      </c>
      <c r="B18" s="258" t="s">
        <v>366</v>
      </c>
      <c r="C18" s="266">
        <v>1253</v>
      </c>
      <c r="D18" s="266">
        <v>1048</v>
      </c>
      <c r="E18" s="266">
        <v>696</v>
      </c>
      <c r="F18" s="266">
        <v>1255</v>
      </c>
      <c r="G18" s="266">
        <v>1421</v>
      </c>
      <c r="H18" s="266">
        <v>796</v>
      </c>
      <c r="I18" s="270">
        <v>227</v>
      </c>
      <c r="J18" s="266">
        <v>3088</v>
      </c>
      <c r="K18" s="266">
        <v>2491</v>
      </c>
      <c r="L18" s="266">
        <v>1952</v>
      </c>
      <c r="M18" s="266">
        <v>3536</v>
      </c>
      <c r="N18" s="266">
        <v>3443</v>
      </c>
      <c r="O18" s="266">
        <v>2408</v>
      </c>
      <c r="P18" s="270">
        <v>702</v>
      </c>
      <c r="Q18" s="266">
        <v>1707</v>
      </c>
      <c r="R18" s="266">
        <v>1501</v>
      </c>
      <c r="S18" s="266">
        <v>913</v>
      </c>
      <c r="T18" s="266">
        <v>1602</v>
      </c>
      <c r="U18" s="266">
        <v>1651</v>
      </c>
      <c r="V18" s="266">
        <v>995</v>
      </c>
      <c r="W18" s="270">
        <v>295</v>
      </c>
      <c r="X18" s="266">
        <v>4204</v>
      </c>
      <c r="Y18" s="266">
        <v>3391</v>
      </c>
      <c r="Z18" s="266">
        <v>2618</v>
      </c>
      <c r="AA18" s="266">
        <v>4741</v>
      </c>
      <c r="AB18" s="266">
        <v>4046</v>
      </c>
      <c r="AC18" s="266">
        <v>2794</v>
      </c>
      <c r="AD18" s="270">
        <v>865</v>
      </c>
      <c r="AE18" s="266">
        <v>2960</v>
      </c>
      <c r="AF18" s="266">
        <v>2549</v>
      </c>
      <c r="AG18" s="266">
        <v>1609</v>
      </c>
      <c r="AH18" s="266">
        <v>2857</v>
      </c>
      <c r="AI18" s="266">
        <v>3072</v>
      </c>
      <c r="AJ18" s="266">
        <v>1791</v>
      </c>
      <c r="AK18" s="270">
        <v>522</v>
      </c>
      <c r="AL18" s="266">
        <v>7292</v>
      </c>
      <c r="AM18" s="266">
        <v>5882</v>
      </c>
      <c r="AN18" s="266">
        <v>4570</v>
      </c>
      <c r="AO18" s="266">
        <v>8277</v>
      </c>
      <c r="AP18" s="266">
        <v>7489</v>
      </c>
      <c r="AQ18" s="266">
        <v>5202</v>
      </c>
      <c r="AR18" s="266">
        <v>1567</v>
      </c>
    </row>
    <row r="19" spans="1:44">
      <c r="A19" s="263">
        <v>2016</v>
      </c>
      <c r="B19" s="122" t="s">
        <v>367</v>
      </c>
      <c r="C19" s="144">
        <v>470</v>
      </c>
      <c r="D19" s="144">
        <v>379</v>
      </c>
      <c r="E19" s="144">
        <v>284</v>
      </c>
      <c r="F19" s="144">
        <v>434</v>
      </c>
      <c r="G19" s="144">
        <v>399</v>
      </c>
      <c r="H19" s="144">
        <v>236</v>
      </c>
      <c r="I19" s="145">
        <v>88</v>
      </c>
      <c r="J19" s="144">
        <v>1195</v>
      </c>
      <c r="K19" s="144">
        <v>940</v>
      </c>
      <c r="L19" s="144">
        <v>737</v>
      </c>
      <c r="M19" s="144">
        <v>1225</v>
      </c>
      <c r="N19" s="144">
        <v>1070</v>
      </c>
      <c r="O19" s="144">
        <v>720</v>
      </c>
      <c r="P19" s="145">
        <v>303</v>
      </c>
      <c r="Q19" s="144">
        <v>721</v>
      </c>
      <c r="R19" s="144">
        <v>566</v>
      </c>
      <c r="S19" s="144">
        <v>377</v>
      </c>
      <c r="T19" s="144">
        <v>597</v>
      </c>
      <c r="U19" s="144">
        <v>562</v>
      </c>
      <c r="V19" s="144">
        <v>312</v>
      </c>
      <c r="W19" s="145">
        <v>132</v>
      </c>
      <c r="X19" s="144">
        <v>1952</v>
      </c>
      <c r="Y19" s="144">
        <v>1493</v>
      </c>
      <c r="Z19" s="144">
        <v>1233</v>
      </c>
      <c r="AA19" s="144">
        <v>1866</v>
      </c>
      <c r="AB19" s="144">
        <v>1547</v>
      </c>
      <c r="AC19" s="144">
        <v>1037</v>
      </c>
      <c r="AD19" s="145">
        <v>481</v>
      </c>
      <c r="AE19" s="144">
        <v>1191</v>
      </c>
      <c r="AF19" s="144">
        <v>945</v>
      </c>
      <c r="AG19" s="144">
        <v>661</v>
      </c>
      <c r="AH19" s="144">
        <v>1031</v>
      </c>
      <c r="AI19" s="144">
        <v>961</v>
      </c>
      <c r="AJ19" s="144">
        <v>548</v>
      </c>
      <c r="AK19" s="145">
        <v>220</v>
      </c>
      <c r="AL19" s="144">
        <v>3147</v>
      </c>
      <c r="AM19" s="144">
        <v>2433</v>
      </c>
      <c r="AN19" s="144">
        <v>1970</v>
      </c>
      <c r="AO19" s="144">
        <v>3091</v>
      </c>
      <c r="AP19" s="144">
        <v>2617</v>
      </c>
      <c r="AQ19" s="144">
        <v>1757</v>
      </c>
      <c r="AR19" s="144">
        <v>784</v>
      </c>
    </row>
    <row r="20" spans="1:44">
      <c r="A20" s="264">
        <v>2016</v>
      </c>
      <c r="B20" s="134" t="s">
        <v>274</v>
      </c>
      <c r="C20" s="155">
        <v>33177</v>
      </c>
      <c r="D20" s="155">
        <v>31505</v>
      </c>
      <c r="E20" s="155">
        <v>18319</v>
      </c>
      <c r="F20" s="155">
        <v>94175</v>
      </c>
      <c r="G20" s="155">
        <v>167486</v>
      </c>
      <c r="H20" s="155">
        <v>82464</v>
      </c>
      <c r="I20" s="156">
        <v>7008</v>
      </c>
      <c r="J20" s="155">
        <v>64006</v>
      </c>
      <c r="K20" s="155">
        <v>56115</v>
      </c>
      <c r="L20" s="155">
        <v>41223</v>
      </c>
      <c r="M20" s="155">
        <v>140216</v>
      </c>
      <c r="N20" s="155">
        <v>214510</v>
      </c>
      <c r="O20" s="155">
        <v>148210</v>
      </c>
      <c r="P20" s="156">
        <v>19294</v>
      </c>
      <c r="Q20" s="155">
        <v>34791</v>
      </c>
      <c r="R20" s="155">
        <v>31263</v>
      </c>
      <c r="S20" s="155">
        <v>16423</v>
      </c>
      <c r="T20" s="155">
        <v>101947</v>
      </c>
      <c r="U20" s="155">
        <v>168235</v>
      </c>
      <c r="V20" s="155">
        <v>78034</v>
      </c>
      <c r="W20" s="156">
        <v>6708</v>
      </c>
      <c r="X20" s="155">
        <v>71818</v>
      </c>
      <c r="Y20" s="155">
        <v>59182</v>
      </c>
      <c r="Z20" s="155">
        <v>41767</v>
      </c>
      <c r="AA20" s="155">
        <v>156042</v>
      </c>
      <c r="AB20" s="155">
        <v>215137</v>
      </c>
      <c r="AC20" s="155">
        <v>143568</v>
      </c>
      <c r="AD20" s="156">
        <v>18250</v>
      </c>
      <c r="AE20" s="155">
        <v>67968</v>
      </c>
      <c r="AF20" s="155">
        <v>62768</v>
      </c>
      <c r="AG20" s="155">
        <v>34742</v>
      </c>
      <c r="AH20" s="155">
        <v>196122</v>
      </c>
      <c r="AI20" s="155">
        <v>335721</v>
      </c>
      <c r="AJ20" s="155">
        <v>160498</v>
      </c>
      <c r="AK20" s="156">
        <v>13716</v>
      </c>
      <c r="AL20" s="155">
        <v>135824</v>
      </c>
      <c r="AM20" s="155">
        <v>115297</v>
      </c>
      <c r="AN20" s="155">
        <v>82990</v>
      </c>
      <c r="AO20" s="155">
        <v>296258</v>
      </c>
      <c r="AP20" s="155">
        <v>429647</v>
      </c>
      <c r="AQ20" s="155">
        <v>291778</v>
      </c>
      <c r="AR20" s="155">
        <v>37544</v>
      </c>
    </row>
    <row r="21" spans="1:44">
      <c r="A21" s="263">
        <v>2025</v>
      </c>
      <c r="B21" s="258" t="s">
        <v>1109</v>
      </c>
      <c r="C21" s="144">
        <v>708</v>
      </c>
      <c r="D21" s="144">
        <v>574</v>
      </c>
      <c r="E21" s="144">
        <v>542</v>
      </c>
      <c r="F21" s="144">
        <v>3187</v>
      </c>
      <c r="G21" s="144">
        <v>2648</v>
      </c>
      <c r="H21" s="144">
        <v>409</v>
      </c>
      <c r="I21" s="145">
        <v>13</v>
      </c>
      <c r="J21" s="144">
        <v>418</v>
      </c>
      <c r="K21" s="144">
        <v>310</v>
      </c>
      <c r="L21" s="144">
        <v>348</v>
      </c>
      <c r="M21" s="144">
        <v>1681</v>
      </c>
      <c r="N21" s="144">
        <v>1409</v>
      </c>
      <c r="O21" s="144">
        <v>378</v>
      </c>
      <c r="P21" s="145">
        <v>26</v>
      </c>
      <c r="Q21" s="144">
        <v>724</v>
      </c>
      <c r="R21" s="144">
        <v>553</v>
      </c>
      <c r="S21" s="144">
        <v>324</v>
      </c>
      <c r="T21" s="144">
        <v>3392</v>
      </c>
      <c r="U21" s="144">
        <v>2822</v>
      </c>
      <c r="V21" s="144">
        <v>473</v>
      </c>
      <c r="W21" s="145">
        <v>12</v>
      </c>
      <c r="X21" s="144">
        <v>495</v>
      </c>
      <c r="Y21" s="144">
        <v>324</v>
      </c>
      <c r="Z21" s="144">
        <v>276</v>
      </c>
      <c r="AA21" s="144">
        <v>1885</v>
      </c>
      <c r="AB21" s="144">
        <v>1622</v>
      </c>
      <c r="AC21" s="144">
        <v>434</v>
      </c>
      <c r="AD21" s="145">
        <v>12</v>
      </c>
      <c r="AE21" s="144">
        <v>1432</v>
      </c>
      <c r="AF21" s="144">
        <v>1127</v>
      </c>
      <c r="AG21" s="144">
        <v>866</v>
      </c>
      <c r="AH21" s="144">
        <v>6579</v>
      </c>
      <c r="AI21" s="144">
        <v>5470</v>
      </c>
      <c r="AJ21" s="144">
        <v>882</v>
      </c>
      <c r="AK21" s="145">
        <v>25</v>
      </c>
      <c r="AL21" s="144">
        <v>913</v>
      </c>
      <c r="AM21" s="144">
        <v>634</v>
      </c>
      <c r="AN21" s="144">
        <v>624</v>
      </c>
      <c r="AO21" s="144">
        <v>3566</v>
      </c>
      <c r="AP21" s="144">
        <v>3031</v>
      </c>
      <c r="AQ21" s="144">
        <v>812</v>
      </c>
      <c r="AR21" s="144">
        <v>38</v>
      </c>
    </row>
    <row r="22" spans="1:44">
      <c r="A22" s="263">
        <v>2025</v>
      </c>
      <c r="B22" s="258" t="s">
        <v>369</v>
      </c>
      <c r="C22" s="266">
        <v>1031</v>
      </c>
      <c r="D22" s="266">
        <v>834</v>
      </c>
      <c r="E22" s="266">
        <v>666</v>
      </c>
      <c r="F22" s="266">
        <v>4696</v>
      </c>
      <c r="G22" s="266">
        <v>5829</v>
      </c>
      <c r="H22" s="266">
        <v>1111</v>
      </c>
      <c r="I22" s="270">
        <v>30</v>
      </c>
      <c r="J22" s="93">
        <v>1076</v>
      </c>
      <c r="K22" s="93">
        <v>949</v>
      </c>
      <c r="L22" s="93">
        <v>790</v>
      </c>
      <c r="M22" s="93">
        <v>4287</v>
      </c>
      <c r="N22" s="93">
        <v>5343</v>
      </c>
      <c r="O22" s="93">
        <v>2191</v>
      </c>
      <c r="P22" s="146">
        <v>86</v>
      </c>
      <c r="Q22" s="271">
        <v>1007</v>
      </c>
      <c r="R22" s="266">
        <v>801</v>
      </c>
      <c r="S22" s="266">
        <v>478</v>
      </c>
      <c r="T22" s="266">
        <v>5321</v>
      </c>
      <c r="U22" s="266">
        <v>6059</v>
      </c>
      <c r="V22" s="266">
        <v>1119</v>
      </c>
      <c r="W22" s="270">
        <v>20</v>
      </c>
      <c r="X22" s="93">
        <v>1191</v>
      </c>
      <c r="Y22" s="93">
        <v>1006</v>
      </c>
      <c r="Z22" s="93">
        <v>789</v>
      </c>
      <c r="AA22" s="93">
        <v>4743</v>
      </c>
      <c r="AB22" s="93">
        <v>5740</v>
      </c>
      <c r="AC22" s="93">
        <v>2145</v>
      </c>
      <c r="AD22" s="146">
        <v>78</v>
      </c>
      <c r="AE22" s="266">
        <v>2038</v>
      </c>
      <c r="AF22" s="266">
        <v>1635</v>
      </c>
      <c r="AG22" s="266">
        <v>1144</v>
      </c>
      <c r="AH22" s="266">
        <v>10017</v>
      </c>
      <c r="AI22" s="266">
        <v>11888</v>
      </c>
      <c r="AJ22" s="266">
        <v>2230</v>
      </c>
      <c r="AK22" s="270">
        <v>50</v>
      </c>
      <c r="AL22" s="93">
        <v>2267</v>
      </c>
      <c r="AM22" s="93">
        <v>1955</v>
      </c>
      <c r="AN22" s="93">
        <v>1579</v>
      </c>
      <c r="AO22" s="93">
        <v>9030</v>
      </c>
      <c r="AP22" s="93">
        <v>11083</v>
      </c>
      <c r="AQ22" s="93">
        <v>4336</v>
      </c>
      <c r="AR22" s="93">
        <v>164</v>
      </c>
    </row>
    <row r="23" spans="1:44">
      <c r="A23" s="263">
        <v>2025</v>
      </c>
      <c r="B23" s="258" t="s">
        <v>355</v>
      </c>
      <c r="C23" s="266">
        <v>977</v>
      </c>
      <c r="D23" s="266">
        <v>845</v>
      </c>
      <c r="E23" s="266">
        <v>643</v>
      </c>
      <c r="F23" s="266">
        <v>5132</v>
      </c>
      <c r="G23" s="266">
        <v>7209</v>
      </c>
      <c r="H23" s="266">
        <v>1510</v>
      </c>
      <c r="I23" s="270">
        <v>26</v>
      </c>
      <c r="J23" s="93">
        <v>1440</v>
      </c>
      <c r="K23" s="93">
        <v>1436</v>
      </c>
      <c r="L23" s="93">
        <v>1158</v>
      </c>
      <c r="M23" s="93">
        <v>6734</v>
      </c>
      <c r="N23" s="93">
        <v>9326</v>
      </c>
      <c r="O23" s="93">
        <v>3997</v>
      </c>
      <c r="P23" s="146">
        <v>151</v>
      </c>
      <c r="Q23" s="271">
        <v>1150</v>
      </c>
      <c r="R23" s="266">
        <v>960</v>
      </c>
      <c r="S23" s="266">
        <v>586</v>
      </c>
      <c r="T23" s="266">
        <v>6432</v>
      </c>
      <c r="U23" s="266">
        <v>8600</v>
      </c>
      <c r="V23" s="266">
        <v>1771</v>
      </c>
      <c r="W23" s="270">
        <v>44</v>
      </c>
      <c r="X23" s="93">
        <v>1745</v>
      </c>
      <c r="Y23" s="93">
        <v>1427</v>
      </c>
      <c r="Z23" s="93">
        <v>1065</v>
      </c>
      <c r="AA23" s="93">
        <v>7163</v>
      </c>
      <c r="AB23" s="93">
        <v>9750</v>
      </c>
      <c r="AC23" s="93">
        <v>3953</v>
      </c>
      <c r="AD23" s="146">
        <v>132</v>
      </c>
      <c r="AE23" s="266">
        <v>2127</v>
      </c>
      <c r="AF23" s="266">
        <v>1805</v>
      </c>
      <c r="AG23" s="266">
        <v>1229</v>
      </c>
      <c r="AH23" s="266">
        <v>11564</v>
      </c>
      <c r="AI23" s="266">
        <v>15809</v>
      </c>
      <c r="AJ23" s="266">
        <v>3281</v>
      </c>
      <c r="AK23" s="270">
        <v>70</v>
      </c>
      <c r="AL23" s="93">
        <v>3185</v>
      </c>
      <c r="AM23" s="93">
        <v>2863</v>
      </c>
      <c r="AN23" s="93">
        <v>2223</v>
      </c>
      <c r="AO23" s="93">
        <v>13897</v>
      </c>
      <c r="AP23" s="93">
        <v>19076</v>
      </c>
      <c r="AQ23" s="93">
        <v>7950</v>
      </c>
      <c r="AR23" s="93">
        <v>283</v>
      </c>
    </row>
    <row r="24" spans="1:44">
      <c r="A24" s="263">
        <v>2025</v>
      </c>
      <c r="B24" s="258" t="s">
        <v>356</v>
      </c>
      <c r="C24" s="266">
        <v>903</v>
      </c>
      <c r="D24" s="266">
        <v>910</v>
      </c>
      <c r="E24" s="266">
        <v>627</v>
      </c>
      <c r="F24" s="266">
        <v>5574</v>
      </c>
      <c r="G24" s="266">
        <v>8142</v>
      </c>
      <c r="H24" s="266">
        <v>1865</v>
      </c>
      <c r="I24" s="270">
        <v>41</v>
      </c>
      <c r="J24" s="93">
        <v>1603</v>
      </c>
      <c r="K24" s="93">
        <v>1570</v>
      </c>
      <c r="L24" s="93">
        <v>1326</v>
      </c>
      <c r="M24" s="93">
        <v>7657</v>
      </c>
      <c r="N24" s="93">
        <v>11186</v>
      </c>
      <c r="O24" s="93">
        <v>4961</v>
      </c>
      <c r="P24" s="146">
        <v>204</v>
      </c>
      <c r="Q24" s="271">
        <v>1181</v>
      </c>
      <c r="R24" s="266">
        <v>974</v>
      </c>
      <c r="S24" s="266">
        <v>585</v>
      </c>
      <c r="T24" s="266">
        <v>6838</v>
      </c>
      <c r="U24" s="266">
        <v>10184</v>
      </c>
      <c r="V24" s="266">
        <v>2292</v>
      </c>
      <c r="W24" s="270">
        <v>49</v>
      </c>
      <c r="X24" s="93">
        <v>1908</v>
      </c>
      <c r="Y24" s="93">
        <v>1752</v>
      </c>
      <c r="Z24" s="93">
        <v>1316</v>
      </c>
      <c r="AA24" s="93">
        <v>8251</v>
      </c>
      <c r="AB24" s="93">
        <v>12039</v>
      </c>
      <c r="AC24" s="93">
        <v>5167</v>
      </c>
      <c r="AD24" s="146">
        <v>206</v>
      </c>
      <c r="AE24" s="266">
        <v>2084</v>
      </c>
      <c r="AF24" s="266">
        <v>1884</v>
      </c>
      <c r="AG24" s="266">
        <v>1212</v>
      </c>
      <c r="AH24" s="266">
        <v>12412</v>
      </c>
      <c r="AI24" s="266">
        <v>18326</v>
      </c>
      <c r="AJ24" s="266">
        <v>4157</v>
      </c>
      <c r="AK24" s="270">
        <v>90</v>
      </c>
      <c r="AL24" s="93">
        <v>3511</v>
      </c>
      <c r="AM24" s="93">
        <v>3322</v>
      </c>
      <c r="AN24" s="93">
        <v>2642</v>
      </c>
      <c r="AO24" s="93">
        <v>15908</v>
      </c>
      <c r="AP24" s="93">
        <v>23225</v>
      </c>
      <c r="AQ24" s="93">
        <v>10128</v>
      </c>
      <c r="AR24" s="93">
        <v>410</v>
      </c>
    </row>
    <row r="25" spans="1:44">
      <c r="A25" s="263">
        <v>2025</v>
      </c>
      <c r="B25" s="258" t="s">
        <v>357</v>
      </c>
      <c r="C25" s="266">
        <v>808</v>
      </c>
      <c r="D25" s="266">
        <v>765</v>
      </c>
      <c r="E25" s="266">
        <v>588</v>
      </c>
      <c r="F25" s="266">
        <v>4844</v>
      </c>
      <c r="G25" s="266">
        <v>8374</v>
      </c>
      <c r="H25" s="266">
        <v>2253</v>
      </c>
      <c r="I25" s="270">
        <v>67</v>
      </c>
      <c r="J25" s="93">
        <v>1762</v>
      </c>
      <c r="K25" s="93">
        <v>1652</v>
      </c>
      <c r="L25" s="93">
        <v>1402</v>
      </c>
      <c r="M25" s="93">
        <v>7764</v>
      </c>
      <c r="N25" s="93">
        <v>12390</v>
      </c>
      <c r="O25" s="93">
        <v>5594</v>
      </c>
      <c r="P25" s="146">
        <v>216</v>
      </c>
      <c r="Q25" s="271">
        <v>1052</v>
      </c>
      <c r="R25" s="266">
        <v>940</v>
      </c>
      <c r="S25" s="266">
        <v>488</v>
      </c>
      <c r="T25" s="266">
        <v>5944</v>
      </c>
      <c r="U25" s="266">
        <v>9677</v>
      </c>
      <c r="V25" s="266">
        <v>2446</v>
      </c>
      <c r="W25" s="270">
        <v>67</v>
      </c>
      <c r="X25" s="93">
        <v>2145</v>
      </c>
      <c r="Y25" s="93">
        <v>1947</v>
      </c>
      <c r="Z25" s="93">
        <v>1443</v>
      </c>
      <c r="AA25" s="93">
        <v>8852</v>
      </c>
      <c r="AB25" s="93">
        <v>13445</v>
      </c>
      <c r="AC25" s="93">
        <v>5936</v>
      </c>
      <c r="AD25" s="146">
        <v>244</v>
      </c>
      <c r="AE25" s="266">
        <v>1860</v>
      </c>
      <c r="AF25" s="266">
        <v>1705</v>
      </c>
      <c r="AG25" s="266">
        <v>1076</v>
      </c>
      <c r="AH25" s="266">
        <v>10788</v>
      </c>
      <c r="AI25" s="266">
        <v>18051</v>
      </c>
      <c r="AJ25" s="266">
        <v>4699</v>
      </c>
      <c r="AK25" s="270">
        <v>134</v>
      </c>
      <c r="AL25" s="93">
        <v>3907</v>
      </c>
      <c r="AM25" s="93">
        <v>3599</v>
      </c>
      <c r="AN25" s="93">
        <v>2845</v>
      </c>
      <c r="AO25" s="93">
        <v>16616</v>
      </c>
      <c r="AP25" s="93">
        <v>25835</v>
      </c>
      <c r="AQ25" s="93">
        <v>11530</v>
      </c>
      <c r="AR25" s="93">
        <v>460</v>
      </c>
    </row>
    <row r="26" spans="1:44">
      <c r="A26" s="263">
        <v>2025</v>
      </c>
      <c r="B26" s="258" t="s">
        <v>358</v>
      </c>
      <c r="C26" s="266">
        <v>838</v>
      </c>
      <c r="D26" s="266">
        <v>852</v>
      </c>
      <c r="E26" s="266">
        <v>588</v>
      </c>
      <c r="F26" s="266">
        <v>4822</v>
      </c>
      <c r="G26" s="266">
        <v>9091</v>
      </c>
      <c r="H26" s="266">
        <v>2962</v>
      </c>
      <c r="I26" s="270">
        <v>67</v>
      </c>
      <c r="J26" s="93">
        <v>2008</v>
      </c>
      <c r="K26" s="93">
        <v>1917</v>
      </c>
      <c r="L26" s="93">
        <v>1500</v>
      </c>
      <c r="M26" s="93">
        <v>8549</v>
      </c>
      <c r="N26" s="93">
        <v>14667</v>
      </c>
      <c r="O26" s="93">
        <v>7176</v>
      </c>
      <c r="P26" s="146">
        <v>297</v>
      </c>
      <c r="Q26" s="271">
        <v>1064</v>
      </c>
      <c r="R26" s="266">
        <v>988</v>
      </c>
      <c r="S26" s="266">
        <v>566</v>
      </c>
      <c r="T26" s="266">
        <v>5824</v>
      </c>
      <c r="U26" s="266">
        <v>10346</v>
      </c>
      <c r="V26" s="266">
        <v>3119</v>
      </c>
      <c r="W26" s="270">
        <v>76</v>
      </c>
      <c r="X26" s="93">
        <v>2502</v>
      </c>
      <c r="Y26" s="93">
        <v>2188</v>
      </c>
      <c r="Z26" s="93">
        <v>1690</v>
      </c>
      <c r="AA26" s="93">
        <v>10037</v>
      </c>
      <c r="AB26" s="93">
        <v>15912</v>
      </c>
      <c r="AC26" s="93">
        <v>7485</v>
      </c>
      <c r="AD26" s="146">
        <v>318</v>
      </c>
      <c r="AE26" s="266">
        <v>1902</v>
      </c>
      <c r="AF26" s="266">
        <v>1840</v>
      </c>
      <c r="AG26" s="266">
        <v>1154</v>
      </c>
      <c r="AH26" s="266">
        <v>10646</v>
      </c>
      <c r="AI26" s="266">
        <v>19437</v>
      </c>
      <c r="AJ26" s="266">
        <v>6081</v>
      </c>
      <c r="AK26" s="270">
        <v>143</v>
      </c>
      <c r="AL26" s="93">
        <v>4510</v>
      </c>
      <c r="AM26" s="93">
        <v>4105</v>
      </c>
      <c r="AN26" s="93">
        <v>3190</v>
      </c>
      <c r="AO26" s="93">
        <v>18586</v>
      </c>
      <c r="AP26" s="93">
        <v>30579</v>
      </c>
      <c r="AQ26" s="93">
        <v>14661</v>
      </c>
      <c r="AR26" s="93">
        <v>615</v>
      </c>
    </row>
    <row r="27" spans="1:44">
      <c r="A27" s="263">
        <v>2025</v>
      </c>
      <c r="B27" s="258" t="s">
        <v>359</v>
      </c>
      <c r="C27" s="266">
        <v>1081</v>
      </c>
      <c r="D27" s="266">
        <v>1056</v>
      </c>
      <c r="E27" s="266">
        <v>723</v>
      </c>
      <c r="F27" s="266">
        <v>5084</v>
      </c>
      <c r="G27" s="266">
        <v>11170</v>
      </c>
      <c r="H27" s="266">
        <v>4801</v>
      </c>
      <c r="I27" s="270">
        <v>114</v>
      </c>
      <c r="J27" s="93">
        <v>2605</v>
      </c>
      <c r="K27" s="93">
        <v>2352</v>
      </c>
      <c r="L27" s="93">
        <v>1982</v>
      </c>
      <c r="M27" s="93">
        <v>9742</v>
      </c>
      <c r="N27" s="93">
        <v>18100</v>
      </c>
      <c r="O27" s="93">
        <v>10528</v>
      </c>
      <c r="P27" s="146">
        <v>450</v>
      </c>
      <c r="Q27" s="271">
        <v>1328</v>
      </c>
      <c r="R27" s="266">
        <v>1260</v>
      </c>
      <c r="S27" s="266">
        <v>739</v>
      </c>
      <c r="T27" s="266">
        <v>5782</v>
      </c>
      <c r="U27" s="266">
        <v>11384</v>
      </c>
      <c r="V27" s="266">
        <v>4620</v>
      </c>
      <c r="W27" s="270">
        <v>109</v>
      </c>
      <c r="X27" s="93">
        <v>3225</v>
      </c>
      <c r="Y27" s="93">
        <v>2758</v>
      </c>
      <c r="Z27" s="93">
        <v>2091</v>
      </c>
      <c r="AA27" s="93">
        <v>11317</v>
      </c>
      <c r="AB27" s="93">
        <v>18738</v>
      </c>
      <c r="AC27" s="93">
        <v>10273</v>
      </c>
      <c r="AD27" s="146">
        <v>419</v>
      </c>
      <c r="AE27" s="266">
        <v>2409</v>
      </c>
      <c r="AF27" s="266">
        <v>2316</v>
      </c>
      <c r="AG27" s="266">
        <v>1462</v>
      </c>
      <c r="AH27" s="266">
        <v>10866</v>
      </c>
      <c r="AI27" s="266">
        <v>22554</v>
      </c>
      <c r="AJ27" s="266">
        <v>9421</v>
      </c>
      <c r="AK27" s="270">
        <v>223</v>
      </c>
      <c r="AL27" s="93">
        <v>5830</v>
      </c>
      <c r="AM27" s="93">
        <v>5110</v>
      </c>
      <c r="AN27" s="93">
        <v>4073</v>
      </c>
      <c r="AO27" s="93">
        <v>21059</v>
      </c>
      <c r="AP27" s="93">
        <v>36838</v>
      </c>
      <c r="AQ27" s="93">
        <v>20801</v>
      </c>
      <c r="AR27" s="93">
        <v>869</v>
      </c>
    </row>
    <row r="28" spans="1:44">
      <c r="A28" s="263">
        <v>2025</v>
      </c>
      <c r="B28" s="258" t="s">
        <v>360</v>
      </c>
      <c r="C28" s="266">
        <v>1390</v>
      </c>
      <c r="D28" s="266">
        <v>1341</v>
      </c>
      <c r="E28" s="266">
        <v>938</v>
      </c>
      <c r="F28" s="266">
        <v>5049</v>
      </c>
      <c r="G28" s="266">
        <v>12170</v>
      </c>
      <c r="H28" s="266">
        <v>6996</v>
      </c>
      <c r="I28" s="270">
        <v>156</v>
      </c>
      <c r="J28" s="93">
        <v>3282</v>
      </c>
      <c r="K28" s="93">
        <v>3093</v>
      </c>
      <c r="L28" s="93">
        <v>2433</v>
      </c>
      <c r="M28" s="93">
        <v>10460</v>
      </c>
      <c r="N28" s="93">
        <v>20456</v>
      </c>
      <c r="O28" s="93">
        <v>13985</v>
      </c>
      <c r="P28" s="146">
        <v>637</v>
      </c>
      <c r="Q28" s="271">
        <v>1602</v>
      </c>
      <c r="R28" s="266">
        <v>1395</v>
      </c>
      <c r="S28" s="266">
        <v>890</v>
      </c>
      <c r="T28" s="266">
        <v>5625</v>
      </c>
      <c r="U28" s="266">
        <v>11732</v>
      </c>
      <c r="V28" s="266">
        <v>6126</v>
      </c>
      <c r="W28" s="270">
        <v>136</v>
      </c>
      <c r="X28" s="93">
        <v>4106</v>
      </c>
      <c r="Y28" s="93">
        <v>3371</v>
      </c>
      <c r="Z28" s="93">
        <v>2511</v>
      </c>
      <c r="AA28" s="93">
        <v>12039</v>
      </c>
      <c r="AB28" s="93">
        <v>19889</v>
      </c>
      <c r="AC28" s="93">
        <v>13559</v>
      </c>
      <c r="AD28" s="146">
        <v>624</v>
      </c>
      <c r="AE28" s="266">
        <v>2992</v>
      </c>
      <c r="AF28" s="266">
        <v>2736</v>
      </c>
      <c r="AG28" s="266">
        <v>1828</v>
      </c>
      <c r="AH28" s="266">
        <v>10674</v>
      </c>
      <c r="AI28" s="266">
        <v>23902</v>
      </c>
      <c r="AJ28" s="266">
        <v>13122</v>
      </c>
      <c r="AK28" s="270">
        <v>292</v>
      </c>
      <c r="AL28" s="93">
        <v>7388</v>
      </c>
      <c r="AM28" s="93">
        <v>6464</v>
      </c>
      <c r="AN28" s="93">
        <v>4944</v>
      </c>
      <c r="AO28" s="93">
        <v>22499</v>
      </c>
      <c r="AP28" s="93">
        <v>40345</v>
      </c>
      <c r="AQ28" s="93">
        <v>27544</v>
      </c>
      <c r="AR28" s="93">
        <v>1261</v>
      </c>
    </row>
    <row r="29" spans="1:44">
      <c r="A29" s="263">
        <v>2025</v>
      </c>
      <c r="B29" s="258" t="s">
        <v>361</v>
      </c>
      <c r="C29" s="266">
        <v>1622</v>
      </c>
      <c r="D29" s="266">
        <v>1675</v>
      </c>
      <c r="E29" s="266">
        <v>1187</v>
      </c>
      <c r="F29" s="266">
        <v>4843</v>
      </c>
      <c r="G29" s="266">
        <v>12344</v>
      </c>
      <c r="H29" s="266">
        <v>8505</v>
      </c>
      <c r="I29" s="270">
        <v>206</v>
      </c>
      <c r="J29" s="93">
        <v>4127</v>
      </c>
      <c r="K29" s="93">
        <v>3856</v>
      </c>
      <c r="L29" s="93">
        <v>3139</v>
      </c>
      <c r="M29" s="93">
        <v>11325</v>
      </c>
      <c r="N29" s="93">
        <v>22264</v>
      </c>
      <c r="O29" s="93">
        <v>17090</v>
      </c>
      <c r="P29" s="146">
        <v>876</v>
      </c>
      <c r="Q29" s="271">
        <v>1689</v>
      </c>
      <c r="R29" s="266">
        <v>1573</v>
      </c>
      <c r="S29" s="266">
        <v>1057</v>
      </c>
      <c r="T29" s="266">
        <v>5274</v>
      </c>
      <c r="U29" s="266">
        <v>11467</v>
      </c>
      <c r="V29" s="266">
        <v>7536</v>
      </c>
      <c r="W29" s="270">
        <v>173</v>
      </c>
      <c r="X29" s="93">
        <v>4973</v>
      </c>
      <c r="Y29" s="93">
        <v>4220</v>
      </c>
      <c r="Z29" s="93">
        <v>3147</v>
      </c>
      <c r="AA29" s="93">
        <v>12935</v>
      </c>
      <c r="AB29" s="93">
        <v>21681</v>
      </c>
      <c r="AC29" s="93">
        <v>16503</v>
      </c>
      <c r="AD29" s="146">
        <v>822</v>
      </c>
      <c r="AE29" s="266">
        <v>3311</v>
      </c>
      <c r="AF29" s="266">
        <v>3248</v>
      </c>
      <c r="AG29" s="266">
        <v>2244</v>
      </c>
      <c r="AH29" s="266">
        <v>10117</v>
      </c>
      <c r="AI29" s="266">
        <v>23811</v>
      </c>
      <c r="AJ29" s="266">
        <v>16041</v>
      </c>
      <c r="AK29" s="270">
        <v>379</v>
      </c>
      <c r="AL29" s="93">
        <v>9100</v>
      </c>
      <c r="AM29" s="93">
        <v>8076</v>
      </c>
      <c r="AN29" s="93">
        <v>6286</v>
      </c>
      <c r="AO29" s="93">
        <v>24260</v>
      </c>
      <c r="AP29" s="93">
        <v>43945</v>
      </c>
      <c r="AQ29" s="93">
        <v>33593</v>
      </c>
      <c r="AR29" s="93">
        <v>1698</v>
      </c>
    </row>
    <row r="30" spans="1:44">
      <c r="A30" s="263">
        <v>2025</v>
      </c>
      <c r="B30" s="258" t="s">
        <v>362</v>
      </c>
      <c r="C30" s="266">
        <v>1721</v>
      </c>
      <c r="D30" s="266">
        <v>1867</v>
      </c>
      <c r="E30" s="266">
        <v>1423</v>
      </c>
      <c r="F30" s="266">
        <v>4324</v>
      </c>
      <c r="G30" s="266">
        <v>10923</v>
      </c>
      <c r="H30" s="266">
        <v>8033</v>
      </c>
      <c r="I30" s="270">
        <v>225</v>
      </c>
      <c r="J30" s="93">
        <v>4625</v>
      </c>
      <c r="K30" s="93">
        <v>4542</v>
      </c>
      <c r="L30" s="93">
        <v>3895</v>
      </c>
      <c r="M30" s="93">
        <v>11424</v>
      </c>
      <c r="N30" s="93">
        <v>21492</v>
      </c>
      <c r="O30" s="93">
        <v>17740</v>
      </c>
      <c r="P30" s="146">
        <v>1146</v>
      </c>
      <c r="Q30" s="271">
        <v>1902</v>
      </c>
      <c r="R30" s="266">
        <v>1842</v>
      </c>
      <c r="S30" s="266">
        <v>1175</v>
      </c>
      <c r="T30" s="266">
        <v>4670</v>
      </c>
      <c r="U30" s="266">
        <v>9897</v>
      </c>
      <c r="V30" s="266">
        <v>7060</v>
      </c>
      <c r="W30" s="270">
        <v>196</v>
      </c>
      <c r="X30" s="93">
        <v>5511</v>
      </c>
      <c r="Y30" s="93">
        <v>4636</v>
      </c>
      <c r="Z30" s="93">
        <v>3792</v>
      </c>
      <c r="AA30" s="93">
        <v>12587</v>
      </c>
      <c r="AB30" s="93">
        <v>20738</v>
      </c>
      <c r="AC30" s="93">
        <v>16982</v>
      </c>
      <c r="AD30" s="146">
        <v>937</v>
      </c>
      <c r="AE30" s="266">
        <v>3623</v>
      </c>
      <c r="AF30" s="266">
        <v>3709</v>
      </c>
      <c r="AG30" s="266">
        <v>2598</v>
      </c>
      <c r="AH30" s="266">
        <v>8994</v>
      </c>
      <c r="AI30" s="266">
        <v>20820</v>
      </c>
      <c r="AJ30" s="266">
        <v>15093</v>
      </c>
      <c r="AK30" s="270">
        <v>421</v>
      </c>
      <c r="AL30" s="93">
        <v>10136</v>
      </c>
      <c r="AM30" s="93">
        <v>9178</v>
      </c>
      <c r="AN30" s="93">
        <v>7687</v>
      </c>
      <c r="AO30" s="93">
        <v>24011</v>
      </c>
      <c r="AP30" s="93">
        <v>42230</v>
      </c>
      <c r="AQ30" s="93">
        <v>34722</v>
      </c>
      <c r="AR30" s="93">
        <v>2083</v>
      </c>
    </row>
    <row r="31" spans="1:44">
      <c r="A31" s="263">
        <v>2025</v>
      </c>
      <c r="B31" s="258" t="s">
        <v>363</v>
      </c>
      <c r="C31" s="266">
        <v>1836</v>
      </c>
      <c r="D31" s="266">
        <v>2127</v>
      </c>
      <c r="E31" s="266">
        <v>1755</v>
      </c>
      <c r="F31" s="266">
        <v>3628</v>
      </c>
      <c r="G31" s="266">
        <v>8595</v>
      </c>
      <c r="H31" s="266">
        <v>6504</v>
      </c>
      <c r="I31" s="270">
        <v>236</v>
      </c>
      <c r="J31" s="93">
        <v>5705</v>
      </c>
      <c r="K31" s="93">
        <v>6230</v>
      </c>
      <c r="L31" s="93">
        <v>5528</v>
      </c>
      <c r="M31" s="93">
        <v>12044</v>
      </c>
      <c r="N31" s="93">
        <v>21444</v>
      </c>
      <c r="O31" s="93">
        <v>18437</v>
      </c>
      <c r="P31" s="146">
        <v>1374</v>
      </c>
      <c r="Q31" s="271">
        <v>1873</v>
      </c>
      <c r="R31" s="266">
        <v>1979</v>
      </c>
      <c r="S31" s="266">
        <v>1544</v>
      </c>
      <c r="T31" s="266">
        <v>3863</v>
      </c>
      <c r="U31" s="266">
        <v>7799</v>
      </c>
      <c r="V31" s="266">
        <v>5893</v>
      </c>
      <c r="W31" s="270">
        <v>217</v>
      </c>
      <c r="X31" s="93">
        <v>6522</v>
      </c>
      <c r="Y31" s="93">
        <v>6372</v>
      </c>
      <c r="Z31" s="93">
        <v>5348</v>
      </c>
      <c r="AA31" s="93">
        <v>13328</v>
      </c>
      <c r="AB31" s="93">
        <v>20366</v>
      </c>
      <c r="AC31" s="93">
        <v>17204</v>
      </c>
      <c r="AD31" s="146">
        <v>1196</v>
      </c>
      <c r="AE31" s="266">
        <v>3709</v>
      </c>
      <c r="AF31" s="266">
        <v>4106</v>
      </c>
      <c r="AG31" s="266">
        <v>3299</v>
      </c>
      <c r="AH31" s="266">
        <v>7491</v>
      </c>
      <c r="AI31" s="266">
        <v>16394</v>
      </c>
      <c r="AJ31" s="266">
        <v>12397</v>
      </c>
      <c r="AK31" s="270">
        <v>453</v>
      </c>
      <c r="AL31" s="93">
        <v>12227</v>
      </c>
      <c r="AM31" s="93">
        <v>12602</v>
      </c>
      <c r="AN31" s="93">
        <v>10876</v>
      </c>
      <c r="AO31" s="93">
        <v>25372</v>
      </c>
      <c r="AP31" s="93">
        <v>41810</v>
      </c>
      <c r="AQ31" s="93">
        <v>35641</v>
      </c>
      <c r="AR31" s="93">
        <v>2570</v>
      </c>
    </row>
    <row r="32" spans="1:44">
      <c r="A32" s="263">
        <v>2025</v>
      </c>
      <c r="B32" s="258" t="s">
        <v>364</v>
      </c>
      <c r="C32" s="266">
        <v>1990</v>
      </c>
      <c r="D32" s="266">
        <v>2416</v>
      </c>
      <c r="E32" s="266">
        <v>2107</v>
      </c>
      <c r="F32" s="266">
        <v>3279</v>
      </c>
      <c r="G32" s="266">
        <v>6871</v>
      </c>
      <c r="H32" s="266">
        <v>5356</v>
      </c>
      <c r="I32" s="270">
        <v>271</v>
      </c>
      <c r="J32" s="93">
        <v>7177</v>
      </c>
      <c r="K32" s="93">
        <v>8130</v>
      </c>
      <c r="L32" s="93">
        <v>7483</v>
      </c>
      <c r="M32" s="93">
        <v>12916</v>
      </c>
      <c r="N32" s="93">
        <v>20314</v>
      </c>
      <c r="O32" s="93">
        <v>17655</v>
      </c>
      <c r="P32" s="146">
        <v>1728</v>
      </c>
      <c r="Q32" s="271">
        <v>2117</v>
      </c>
      <c r="R32" s="266">
        <v>2355</v>
      </c>
      <c r="S32" s="266">
        <v>1915</v>
      </c>
      <c r="T32" s="266">
        <v>3345</v>
      </c>
      <c r="U32" s="266">
        <v>6528</v>
      </c>
      <c r="V32" s="266">
        <v>5034</v>
      </c>
      <c r="W32" s="270">
        <v>257</v>
      </c>
      <c r="X32" s="93">
        <v>7890</v>
      </c>
      <c r="Y32" s="93">
        <v>8156</v>
      </c>
      <c r="Z32" s="93">
        <v>7487</v>
      </c>
      <c r="AA32" s="93">
        <v>13611</v>
      </c>
      <c r="AB32" s="93">
        <v>19001</v>
      </c>
      <c r="AC32" s="93">
        <v>16371</v>
      </c>
      <c r="AD32" s="146">
        <v>1640</v>
      </c>
      <c r="AE32" s="266">
        <v>4107</v>
      </c>
      <c r="AF32" s="266">
        <v>4771</v>
      </c>
      <c r="AG32" s="266">
        <v>4022</v>
      </c>
      <c r="AH32" s="266">
        <v>6624</v>
      </c>
      <c r="AI32" s="266">
        <v>13399</v>
      </c>
      <c r="AJ32" s="266">
        <v>10390</v>
      </c>
      <c r="AK32" s="270">
        <v>528</v>
      </c>
      <c r="AL32" s="93">
        <v>15067</v>
      </c>
      <c r="AM32" s="93">
        <v>16286</v>
      </c>
      <c r="AN32" s="93">
        <v>14970</v>
      </c>
      <c r="AO32" s="93">
        <v>26527</v>
      </c>
      <c r="AP32" s="93">
        <v>39315</v>
      </c>
      <c r="AQ32" s="93">
        <v>34026</v>
      </c>
      <c r="AR32" s="93">
        <v>3368</v>
      </c>
    </row>
    <row r="33" spans="1:44">
      <c r="A33" s="263">
        <v>2025</v>
      </c>
      <c r="B33" s="258" t="s">
        <v>365</v>
      </c>
      <c r="C33" s="266">
        <v>1752</v>
      </c>
      <c r="D33" s="266">
        <v>2075</v>
      </c>
      <c r="E33" s="266">
        <v>1785</v>
      </c>
      <c r="F33" s="266">
        <v>2298</v>
      </c>
      <c r="G33" s="266">
        <v>4249</v>
      </c>
      <c r="H33" s="266">
        <v>3109</v>
      </c>
      <c r="I33" s="270">
        <v>242</v>
      </c>
      <c r="J33" s="93">
        <v>6589</v>
      </c>
      <c r="K33" s="93">
        <v>7083</v>
      </c>
      <c r="L33" s="93">
        <v>6819</v>
      </c>
      <c r="M33" s="93">
        <v>9854</v>
      </c>
      <c r="N33" s="93">
        <v>13690</v>
      </c>
      <c r="O33" s="93">
        <v>11668</v>
      </c>
      <c r="P33" s="146">
        <v>1453</v>
      </c>
      <c r="Q33" s="271">
        <v>1864</v>
      </c>
      <c r="R33" s="266">
        <v>2096</v>
      </c>
      <c r="S33" s="266">
        <v>1838</v>
      </c>
      <c r="T33" s="266">
        <v>2410</v>
      </c>
      <c r="U33" s="266">
        <v>4033</v>
      </c>
      <c r="V33" s="266">
        <v>3153</v>
      </c>
      <c r="W33" s="270">
        <v>219</v>
      </c>
      <c r="X33" s="93">
        <v>6776</v>
      </c>
      <c r="Y33" s="93">
        <v>7376</v>
      </c>
      <c r="Z33" s="93">
        <v>6961</v>
      </c>
      <c r="AA33" s="93">
        <v>10032</v>
      </c>
      <c r="AB33" s="93">
        <v>13005</v>
      </c>
      <c r="AC33" s="93">
        <v>10796</v>
      </c>
      <c r="AD33" s="146">
        <v>1405</v>
      </c>
      <c r="AE33" s="266">
        <v>3616</v>
      </c>
      <c r="AF33" s="266">
        <v>4171</v>
      </c>
      <c r="AG33" s="266">
        <v>3623</v>
      </c>
      <c r="AH33" s="266">
        <v>4708</v>
      </c>
      <c r="AI33" s="266">
        <v>8282</v>
      </c>
      <c r="AJ33" s="266">
        <v>6262</v>
      </c>
      <c r="AK33" s="270">
        <v>461</v>
      </c>
      <c r="AL33" s="93">
        <v>13365</v>
      </c>
      <c r="AM33" s="93">
        <v>14459</v>
      </c>
      <c r="AN33" s="93">
        <v>13780</v>
      </c>
      <c r="AO33" s="93">
        <v>19886</v>
      </c>
      <c r="AP33" s="93">
        <v>26695</v>
      </c>
      <c r="AQ33" s="93">
        <v>22464</v>
      </c>
      <c r="AR33" s="93">
        <v>2858</v>
      </c>
    </row>
    <row r="34" spans="1:44">
      <c r="A34" s="263">
        <v>2025</v>
      </c>
      <c r="B34" s="258" t="s">
        <v>366</v>
      </c>
      <c r="C34" s="266">
        <v>819</v>
      </c>
      <c r="D34" s="266">
        <v>937</v>
      </c>
      <c r="E34" s="266">
        <v>858</v>
      </c>
      <c r="F34" s="266">
        <v>952</v>
      </c>
      <c r="G34" s="266">
        <v>1540</v>
      </c>
      <c r="H34" s="266">
        <v>1061</v>
      </c>
      <c r="I34" s="270">
        <v>105</v>
      </c>
      <c r="J34" s="93">
        <v>3064</v>
      </c>
      <c r="K34" s="93">
        <v>3262</v>
      </c>
      <c r="L34" s="93">
        <v>3220</v>
      </c>
      <c r="M34" s="93">
        <v>4182</v>
      </c>
      <c r="N34" s="93">
        <v>5127</v>
      </c>
      <c r="O34" s="93">
        <v>4242</v>
      </c>
      <c r="P34" s="146">
        <v>720</v>
      </c>
      <c r="Q34" s="271">
        <v>1041</v>
      </c>
      <c r="R34" s="266">
        <v>1235</v>
      </c>
      <c r="S34" s="266">
        <v>1136</v>
      </c>
      <c r="T34" s="266">
        <v>1116</v>
      </c>
      <c r="U34" s="266">
        <v>1797</v>
      </c>
      <c r="V34" s="266">
        <v>1278</v>
      </c>
      <c r="W34" s="270">
        <v>131</v>
      </c>
      <c r="X34" s="93">
        <v>3627</v>
      </c>
      <c r="Y34" s="93">
        <v>3871</v>
      </c>
      <c r="Z34" s="93">
        <v>3778</v>
      </c>
      <c r="AA34" s="93">
        <v>4679</v>
      </c>
      <c r="AB34" s="93">
        <v>5430</v>
      </c>
      <c r="AC34" s="93">
        <v>4493</v>
      </c>
      <c r="AD34" s="146">
        <v>733</v>
      </c>
      <c r="AE34" s="266">
        <v>1860</v>
      </c>
      <c r="AF34" s="266">
        <v>2172</v>
      </c>
      <c r="AG34" s="266">
        <v>1994</v>
      </c>
      <c r="AH34" s="266">
        <v>2068</v>
      </c>
      <c r="AI34" s="266">
        <v>3337</v>
      </c>
      <c r="AJ34" s="266">
        <v>2339</v>
      </c>
      <c r="AK34" s="270">
        <v>236</v>
      </c>
      <c r="AL34" s="93">
        <v>6691</v>
      </c>
      <c r="AM34" s="93">
        <v>7133</v>
      </c>
      <c r="AN34" s="93">
        <v>6998</v>
      </c>
      <c r="AO34" s="93">
        <v>8861</v>
      </c>
      <c r="AP34" s="93">
        <v>10557</v>
      </c>
      <c r="AQ34" s="93">
        <v>8735</v>
      </c>
      <c r="AR34" s="93">
        <v>1453</v>
      </c>
    </row>
    <row r="35" spans="1:44">
      <c r="A35" s="263">
        <v>2025</v>
      </c>
      <c r="B35" s="122" t="s">
        <v>367</v>
      </c>
      <c r="C35" s="144">
        <v>316</v>
      </c>
      <c r="D35" s="144">
        <v>348</v>
      </c>
      <c r="E35" s="144">
        <v>314</v>
      </c>
      <c r="F35" s="144">
        <v>305</v>
      </c>
      <c r="G35" s="144">
        <v>442</v>
      </c>
      <c r="H35" s="144">
        <v>293</v>
      </c>
      <c r="I35" s="145">
        <v>36</v>
      </c>
      <c r="J35" s="93">
        <v>1138</v>
      </c>
      <c r="K35" s="93">
        <v>1141</v>
      </c>
      <c r="L35" s="93">
        <v>1138</v>
      </c>
      <c r="M35" s="93">
        <v>1406</v>
      </c>
      <c r="N35" s="93">
        <v>1575</v>
      </c>
      <c r="O35" s="93">
        <v>1151</v>
      </c>
      <c r="P35" s="146">
        <v>250</v>
      </c>
      <c r="Q35" s="147">
        <v>497</v>
      </c>
      <c r="R35" s="144">
        <v>570</v>
      </c>
      <c r="S35" s="144">
        <v>526</v>
      </c>
      <c r="T35" s="144">
        <v>478</v>
      </c>
      <c r="U35" s="144">
        <v>628</v>
      </c>
      <c r="V35" s="144">
        <v>501</v>
      </c>
      <c r="W35" s="145">
        <v>58</v>
      </c>
      <c r="X35" s="93">
        <v>1781</v>
      </c>
      <c r="Y35" s="93">
        <v>1804</v>
      </c>
      <c r="Z35" s="93">
        <v>1734</v>
      </c>
      <c r="AA35" s="93">
        <v>2014</v>
      </c>
      <c r="AB35" s="93">
        <v>2055</v>
      </c>
      <c r="AC35" s="93">
        <v>1618</v>
      </c>
      <c r="AD35" s="146">
        <v>373</v>
      </c>
      <c r="AE35" s="144">
        <v>813</v>
      </c>
      <c r="AF35" s="144">
        <v>918</v>
      </c>
      <c r="AG35" s="144">
        <v>840</v>
      </c>
      <c r="AH35" s="144">
        <v>783</v>
      </c>
      <c r="AI35" s="144">
        <v>1070</v>
      </c>
      <c r="AJ35" s="144">
        <v>794</v>
      </c>
      <c r="AK35" s="145">
        <v>94</v>
      </c>
      <c r="AL35" s="93">
        <v>2919</v>
      </c>
      <c r="AM35" s="93">
        <v>2945</v>
      </c>
      <c r="AN35" s="93">
        <v>2872</v>
      </c>
      <c r="AO35" s="93">
        <v>3420</v>
      </c>
      <c r="AP35" s="93">
        <v>3630</v>
      </c>
      <c r="AQ35" s="93">
        <v>2769</v>
      </c>
      <c r="AR35" s="93">
        <v>623</v>
      </c>
    </row>
    <row r="36" spans="1:44">
      <c r="A36" s="263">
        <v>2025</v>
      </c>
      <c r="B36" s="122" t="s">
        <v>274</v>
      </c>
      <c r="C36" s="144">
        <v>17792</v>
      </c>
      <c r="D36" s="144">
        <v>18622</v>
      </c>
      <c r="E36" s="144">
        <v>14744</v>
      </c>
      <c r="F36" s="144">
        <v>58017</v>
      </c>
      <c r="G36" s="144">
        <v>109597</v>
      </c>
      <c r="H36" s="144">
        <v>54768</v>
      </c>
      <c r="I36" s="145">
        <v>1835</v>
      </c>
      <c r="J36" s="93">
        <v>46619</v>
      </c>
      <c r="K36" s="93">
        <v>47523</v>
      </c>
      <c r="L36" s="93">
        <v>42161</v>
      </c>
      <c r="M36" s="93">
        <v>120025</v>
      </c>
      <c r="N36" s="93">
        <v>198783</v>
      </c>
      <c r="O36" s="93">
        <v>136793</v>
      </c>
      <c r="P36" s="146">
        <v>9614</v>
      </c>
      <c r="Q36" s="147">
        <v>20091</v>
      </c>
      <c r="R36" s="144">
        <v>19521</v>
      </c>
      <c r="S36" s="144">
        <v>13847</v>
      </c>
      <c r="T36" s="144">
        <v>66314</v>
      </c>
      <c r="U36" s="144">
        <v>112953</v>
      </c>
      <c r="V36" s="144">
        <v>52421</v>
      </c>
      <c r="W36" s="145">
        <v>1764</v>
      </c>
      <c r="X36" s="93">
        <v>54397</v>
      </c>
      <c r="Y36" s="93">
        <v>51208</v>
      </c>
      <c r="Z36" s="93">
        <v>43428</v>
      </c>
      <c r="AA36" s="93">
        <v>133473</v>
      </c>
      <c r="AB36" s="93">
        <v>199411</v>
      </c>
      <c r="AC36" s="93">
        <v>132919</v>
      </c>
      <c r="AD36" s="146">
        <v>9139</v>
      </c>
      <c r="AE36" s="144">
        <v>37883</v>
      </c>
      <c r="AF36" s="144">
        <v>38143</v>
      </c>
      <c r="AG36" s="144">
        <v>28591</v>
      </c>
      <c r="AH36" s="144">
        <v>124331</v>
      </c>
      <c r="AI36" s="144">
        <v>222550</v>
      </c>
      <c r="AJ36" s="144">
        <v>107189</v>
      </c>
      <c r="AK36" s="145">
        <v>3599</v>
      </c>
      <c r="AL36" s="93">
        <v>101016</v>
      </c>
      <c r="AM36" s="93">
        <v>98731</v>
      </c>
      <c r="AN36" s="93">
        <v>85589</v>
      </c>
      <c r="AO36" s="93">
        <v>253498</v>
      </c>
      <c r="AP36" s="93">
        <v>398194</v>
      </c>
      <c r="AQ36" s="93">
        <v>269712</v>
      </c>
      <c r="AR36" s="93">
        <v>18753</v>
      </c>
    </row>
    <row r="37" spans="1:44">
      <c r="A37" s="277" t="s">
        <v>587</v>
      </c>
      <c r="B37" s="267"/>
      <c r="C37" s="267"/>
      <c r="D37" s="267"/>
      <c r="E37" s="267"/>
      <c r="F37" s="267"/>
      <c r="G37" s="267"/>
      <c r="H37" s="267"/>
      <c r="I37" s="267"/>
      <c r="J37" s="267"/>
      <c r="K37" s="267"/>
      <c r="L37" s="267"/>
      <c r="M37" s="267"/>
      <c r="N37" s="267"/>
      <c r="O37" s="267"/>
      <c r="P37" s="267"/>
      <c r="Q37" s="267"/>
      <c r="R37" s="267"/>
      <c r="S37" s="267"/>
      <c r="T37" s="267"/>
      <c r="U37" s="267"/>
      <c r="V37" s="267"/>
      <c r="W37" s="267"/>
      <c r="X37" s="267"/>
      <c r="Y37" s="267"/>
      <c r="Z37" s="267"/>
      <c r="AA37" s="267"/>
      <c r="AB37" s="267"/>
      <c r="AC37" s="267"/>
      <c r="AD37" s="267"/>
      <c r="AE37" s="267"/>
      <c r="AF37" s="267"/>
      <c r="AG37" s="267"/>
      <c r="AH37" s="267"/>
      <c r="AI37" s="267"/>
      <c r="AJ37" s="267"/>
      <c r="AK37" s="267"/>
      <c r="AL37" s="267"/>
      <c r="AM37" s="267"/>
      <c r="AN37" s="267"/>
      <c r="AO37" s="267"/>
      <c r="AP37" s="267"/>
      <c r="AQ37" s="267"/>
      <c r="AR37" s="267"/>
    </row>
    <row r="38" spans="1:44" ht="17.25">
      <c r="A38" s="272" t="s">
        <v>1060</v>
      </c>
    </row>
    <row r="39" spans="1:44" ht="17.25">
      <c r="A39" s="273" t="s">
        <v>1061</v>
      </c>
    </row>
    <row r="40" spans="1:44" ht="60">
      <c r="A40" s="274" t="s">
        <v>233</v>
      </c>
      <c r="B40" s="274" t="s">
        <v>224</v>
      </c>
      <c r="C40" s="274" t="s">
        <v>617</v>
      </c>
      <c r="D40" s="274" t="s">
        <v>618</v>
      </c>
      <c r="E40" s="274" t="s">
        <v>619</v>
      </c>
      <c r="F40" s="274" t="s">
        <v>620</v>
      </c>
      <c r="G40" s="274" t="s">
        <v>621</v>
      </c>
      <c r="H40" s="274" t="s">
        <v>622</v>
      </c>
      <c r="I40" s="274" t="s">
        <v>623</v>
      </c>
      <c r="J40" s="274" t="s">
        <v>624</v>
      </c>
      <c r="K40" s="274" t="s">
        <v>625</v>
      </c>
      <c r="L40" s="274" t="s">
        <v>626</v>
      </c>
      <c r="M40" s="274" t="s">
        <v>627</v>
      </c>
      <c r="N40" s="274" t="s">
        <v>628</v>
      </c>
      <c r="O40" s="274" t="s">
        <v>629</v>
      </c>
      <c r="P40" s="274" t="s">
        <v>630</v>
      </c>
      <c r="Q40" s="274" t="s">
        <v>631</v>
      </c>
      <c r="R40" s="274" t="s">
        <v>632</v>
      </c>
      <c r="S40" s="274" t="s">
        <v>633</v>
      </c>
      <c r="T40" s="274" t="s">
        <v>634</v>
      </c>
      <c r="U40" s="274" t="s">
        <v>635</v>
      </c>
      <c r="V40" s="274" t="s">
        <v>637</v>
      </c>
      <c r="W40" s="274" t="s">
        <v>636</v>
      </c>
      <c r="X40" s="274" t="s">
        <v>638</v>
      </c>
      <c r="Y40" s="274" t="s">
        <v>639</v>
      </c>
      <c r="Z40" s="274" t="s">
        <v>640</v>
      </c>
      <c r="AA40" s="274" t="s">
        <v>641</v>
      </c>
      <c r="AB40" s="274" t="s">
        <v>642</v>
      </c>
      <c r="AC40" s="274" t="s">
        <v>643</v>
      </c>
      <c r="AD40" s="274" t="s">
        <v>644</v>
      </c>
      <c r="AE40" s="274" t="s">
        <v>645</v>
      </c>
      <c r="AF40" s="274" t="s">
        <v>646</v>
      </c>
      <c r="AG40" s="274" t="s">
        <v>647</v>
      </c>
      <c r="AH40" s="274" t="s">
        <v>648</v>
      </c>
      <c r="AI40" s="274" t="s">
        <v>649</v>
      </c>
      <c r="AJ40" s="274" t="s">
        <v>650</v>
      </c>
      <c r="AK40" s="274" t="s">
        <v>651</v>
      </c>
      <c r="AL40" s="274" t="s">
        <v>652</v>
      </c>
      <c r="AM40" s="274" t="s">
        <v>653</v>
      </c>
      <c r="AN40" s="274" t="s">
        <v>654</v>
      </c>
      <c r="AO40" s="274" t="s">
        <v>655</v>
      </c>
      <c r="AP40" s="274" t="s">
        <v>656</v>
      </c>
      <c r="AQ40" s="274" t="s">
        <v>657</v>
      </c>
      <c r="AR40" s="274" t="s">
        <v>658</v>
      </c>
    </row>
    <row r="41" spans="1:44">
      <c r="A41" s="263">
        <v>2016</v>
      </c>
      <c r="B41" s="258" t="s">
        <v>1109</v>
      </c>
      <c r="C41" s="326">
        <v>2.13</v>
      </c>
      <c r="D41" s="326">
        <v>1.81</v>
      </c>
      <c r="E41" s="326">
        <v>1.17</v>
      </c>
      <c r="F41" s="326">
        <v>10.119999999999999</v>
      </c>
      <c r="G41" s="326">
        <v>8.9</v>
      </c>
      <c r="H41" s="326">
        <v>1.69</v>
      </c>
      <c r="I41" s="331">
        <v>0.1</v>
      </c>
      <c r="J41" s="326">
        <v>2.33</v>
      </c>
      <c r="K41" s="326">
        <v>1.6</v>
      </c>
      <c r="L41" s="326">
        <v>1.47</v>
      </c>
      <c r="M41" s="326">
        <v>9.35</v>
      </c>
      <c r="N41" s="326">
        <v>8.15</v>
      </c>
      <c r="O41" s="326">
        <v>2.62</v>
      </c>
      <c r="P41" s="331">
        <v>0.24</v>
      </c>
      <c r="Q41" s="326">
        <v>1.94</v>
      </c>
      <c r="R41" s="326">
        <v>1.36</v>
      </c>
      <c r="S41" s="326">
        <v>0.59</v>
      </c>
      <c r="T41" s="326">
        <v>9.27</v>
      </c>
      <c r="U41" s="326">
        <v>8.1999999999999993</v>
      </c>
      <c r="V41" s="326">
        <v>1.41</v>
      </c>
      <c r="W41" s="331">
        <v>7.0000000000000007E-2</v>
      </c>
      <c r="X41" s="326">
        <v>2.21</v>
      </c>
      <c r="Y41" s="326">
        <v>1.31</v>
      </c>
      <c r="Z41" s="326">
        <v>0.92</v>
      </c>
      <c r="AA41" s="326">
        <v>8.59</v>
      </c>
      <c r="AB41" s="326">
        <v>7.56</v>
      </c>
      <c r="AC41" s="326">
        <v>2.42</v>
      </c>
      <c r="AD41" s="331">
        <v>0.21</v>
      </c>
      <c r="AE41" s="326">
        <v>2.0299999999999998</v>
      </c>
      <c r="AF41" s="326">
        <v>1.58</v>
      </c>
      <c r="AG41" s="326">
        <v>0.87</v>
      </c>
      <c r="AH41" s="326">
        <v>9.68</v>
      </c>
      <c r="AI41" s="326">
        <v>8.5399999999999991</v>
      </c>
      <c r="AJ41" s="326">
        <v>1.55</v>
      </c>
      <c r="AK41" s="331">
        <v>0.08</v>
      </c>
      <c r="AL41" s="326">
        <v>2.27</v>
      </c>
      <c r="AM41" s="326">
        <v>1.45</v>
      </c>
      <c r="AN41" s="326">
        <v>1.18</v>
      </c>
      <c r="AO41" s="326">
        <v>8.9499999999999993</v>
      </c>
      <c r="AP41" s="326">
        <v>7.84</v>
      </c>
      <c r="AQ41" s="326">
        <v>2.52</v>
      </c>
      <c r="AR41" s="326">
        <v>0.22</v>
      </c>
    </row>
    <row r="42" spans="1:44">
      <c r="A42" s="263">
        <v>2016</v>
      </c>
      <c r="B42" s="258" t="s">
        <v>369</v>
      </c>
      <c r="C42" s="326">
        <v>1.89</v>
      </c>
      <c r="D42" s="326">
        <v>1.58</v>
      </c>
      <c r="E42" s="326">
        <v>0.97</v>
      </c>
      <c r="F42" s="326">
        <v>10.01</v>
      </c>
      <c r="G42" s="326">
        <v>11.33</v>
      </c>
      <c r="H42" s="326">
        <v>2.2799999999999998</v>
      </c>
      <c r="I42" s="331">
        <v>0.14000000000000001</v>
      </c>
      <c r="J42" s="326">
        <v>2.85</v>
      </c>
      <c r="K42" s="326">
        <v>2.34</v>
      </c>
      <c r="L42" s="326">
        <v>1.87</v>
      </c>
      <c r="M42" s="326">
        <v>11.8</v>
      </c>
      <c r="N42" s="326">
        <v>14.28</v>
      </c>
      <c r="O42" s="326">
        <v>5.95</v>
      </c>
      <c r="P42" s="331">
        <v>0.55000000000000004</v>
      </c>
      <c r="Q42" s="326">
        <v>1.69</v>
      </c>
      <c r="R42" s="326">
        <v>1.33</v>
      </c>
      <c r="S42" s="326">
        <v>0.62</v>
      </c>
      <c r="T42" s="326">
        <v>9.82</v>
      </c>
      <c r="U42" s="326">
        <v>11.03</v>
      </c>
      <c r="V42" s="326">
        <v>2.19</v>
      </c>
      <c r="W42" s="331">
        <v>0.1</v>
      </c>
      <c r="X42" s="326">
        <v>2.59</v>
      </c>
      <c r="Y42" s="326">
        <v>1.98</v>
      </c>
      <c r="Z42" s="326">
        <v>1.27</v>
      </c>
      <c r="AA42" s="326">
        <v>11.21</v>
      </c>
      <c r="AB42" s="326">
        <v>13.74</v>
      </c>
      <c r="AC42" s="326">
        <v>5.13</v>
      </c>
      <c r="AD42" s="331">
        <v>0.45</v>
      </c>
      <c r="AE42" s="326">
        <v>1.78</v>
      </c>
      <c r="AF42" s="326">
        <v>1.45</v>
      </c>
      <c r="AG42" s="326">
        <v>0.79</v>
      </c>
      <c r="AH42" s="326">
        <v>9.91</v>
      </c>
      <c r="AI42" s="326">
        <v>11.17</v>
      </c>
      <c r="AJ42" s="326">
        <v>2.23</v>
      </c>
      <c r="AK42" s="331">
        <v>0.12</v>
      </c>
      <c r="AL42" s="326">
        <v>2.71</v>
      </c>
      <c r="AM42" s="326">
        <v>2.15</v>
      </c>
      <c r="AN42" s="326">
        <v>1.55</v>
      </c>
      <c r="AO42" s="326">
        <v>11.48</v>
      </c>
      <c r="AP42" s="326">
        <v>13.99</v>
      </c>
      <c r="AQ42" s="326">
        <v>5.51</v>
      </c>
      <c r="AR42" s="326">
        <v>0.49</v>
      </c>
    </row>
    <row r="43" spans="1:44">
      <c r="A43" s="263">
        <v>2016</v>
      </c>
      <c r="B43" s="258" t="s">
        <v>355</v>
      </c>
      <c r="C43" s="326">
        <v>1.88</v>
      </c>
      <c r="D43" s="326">
        <v>1.59</v>
      </c>
      <c r="E43" s="326">
        <v>0.88</v>
      </c>
      <c r="F43" s="326">
        <v>10.34</v>
      </c>
      <c r="G43" s="326">
        <v>15.39</v>
      </c>
      <c r="H43" s="326">
        <v>3.66</v>
      </c>
      <c r="I43" s="331">
        <v>0.21</v>
      </c>
      <c r="J43" s="326">
        <v>2.75</v>
      </c>
      <c r="K43" s="326">
        <v>2.4300000000000002</v>
      </c>
      <c r="L43" s="326">
        <v>1.81</v>
      </c>
      <c r="M43" s="326">
        <v>12.09</v>
      </c>
      <c r="N43" s="326">
        <v>17.73</v>
      </c>
      <c r="O43" s="326">
        <v>7.88</v>
      </c>
      <c r="P43" s="331">
        <v>0.75</v>
      </c>
      <c r="Q43" s="326">
        <v>1.73</v>
      </c>
      <c r="R43" s="326">
        <v>1.44</v>
      </c>
      <c r="S43" s="326">
        <v>0.64</v>
      </c>
      <c r="T43" s="326">
        <v>10.54</v>
      </c>
      <c r="U43" s="326">
        <v>15.31</v>
      </c>
      <c r="V43" s="326">
        <v>3.62</v>
      </c>
      <c r="W43" s="331">
        <v>0.2</v>
      </c>
      <c r="X43" s="326">
        <v>2.69</v>
      </c>
      <c r="Y43" s="326">
        <v>2.11</v>
      </c>
      <c r="Z43" s="326">
        <v>1.4</v>
      </c>
      <c r="AA43" s="326">
        <v>12.18</v>
      </c>
      <c r="AB43" s="326">
        <v>17.079999999999998</v>
      </c>
      <c r="AC43" s="326">
        <v>6.95</v>
      </c>
      <c r="AD43" s="331">
        <v>0.67</v>
      </c>
      <c r="AE43" s="326">
        <v>1.8</v>
      </c>
      <c r="AF43" s="326">
        <v>1.51</v>
      </c>
      <c r="AG43" s="326">
        <v>0.75</v>
      </c>
      <c r="AH43" s="326">
        <v>10.45</v>
      </c>
      <c r="AI43" s="326">
        <v>15.35</v>
      </c>
      <c r="AJ43" s="326">
        <v>3.64</v>
      </c>
      <c r="AK43" s="331">
        <v>0.2</v>
      </c>
      <c r="AL43" s="326">
        <v>2.72</v>
      </c>
      <c r="AM43" s="326">
        <v>2.2599999999999998</v>
      </c>
      <c r="AN43" s="326">
        <v>1.59</v>
      </c>
      <c r="AO43" s="326">
        <v>12.14</v>
      </c>
      <c r="AP43" s="326">
        <v>17.38</v>
      </c>
      <c r="AQ43" s="326">
        <v>7.38</v>
      </c>
      <c r="AR43" s="326">
        <v>0.71</v>
      </c>
    </row>
    <row r="44" spans="1:44">
      <c r="A44" s="263">
        <v>2016</v>
      </c>
      <c r="B44" s="258" t="s">
        <v>356</v>
      </c>
      <c r="C44" s="326">
        <v>1.83</v>
      </c>
      <c r="D44" s="326">
        <v>1.73</v>
      </c>
      <c r="E44" s="326">
        <v>0.85</v>
      </c>
      <c r="F44" s="326">
        <v>10.5</v>
      </c>
      <c r="G44" s="326">
        <v>18.16</v>
      </c>
      <c r="H44" s="326">
        <v>4.9800000000000004</v>
      </c>
      <c r="I44" s="331">
        <v>0.31</v>
      </c>
      <c r="J44" s="326">
        <v>2.54</v>
      </c>
      <c r="K44" s="326">
        <v>2.23</v>
      </c>
      <c r="L44" s="326">
        <v>1.63</v>
      </c>
      <c r="M44" s="326">
        <v>11.57</v>
      </c>
      <c r="N44" s="326">
        <v>18.559999999999999</v>
      </c>
      <c r="O44" s="326">
        <v>8.24</v>
      </c>
      <c r="P44" s="331">
        <v>0.76</v>
      </c>
      <c r="Q44" s="326">
        <v>1.9</v>
      </c>
      <c r="R44" s="326">
        <v>1.73</v>
      </c>
      <c r="S44" s="326">
        <v>0.72</v>
      </c>
      <c r="T44" s="326">
        <v>10.9</v>
      </c>
      <c r="U44" s="326">
        <v>18.3</v>
      </c>
      <c r="V44" s="326">
        <v>4.78</v>
      </c>
      <c r="W44" s="331">
        <v>0.31</v>
      </c>
      <c r="X44" s="326">
        <v>2.62</v>
      </c>
      <c r="Y44" s="326">
        <v>2.0299999999999998</v>
      </c>
      <c r="Z44" s="326">
        <v>1.33</v>
      </c>
      <c r="AA44" s="326">
        <v>11.81</v>
      </c>
      <c r="AB44" s="326">
        <v>18.27</v>
      </c>
      <c r="AC44" s="326">
        <v>7.79</v>
      </c>
      <c r="AD44" s="331">
        <v>0.7</v>
      </c>
      <c r="AE44" s="326">
        <v>1.87</v>
      </c>
      <c r="AF44" s="326">
        <v>1.73</v>
      </c>
      <c r="AG44" s="326">
        <v>0.78</v>
      </c>
      <c r="AH44" s="326">
        <v>10.71</v>
      </c>
      <c r="AI44" s="326">
        <v>18.23</v>
      </c>
      <c r="AJ44" s="326">
        <v>4.87</v>
      </c>
      <c r="AK44" s="331">
        <v>0.31</v>
      </c>
      <c r="AL44" s="326">
        <v>2.58</v>
      </c>
      <c r="AM44" s="326">
        <v>2.12</v>
      </c>
      <c r="AN44" s="326">
        <v>1.47</v>
      </c>
      <c r="AO44" s="326">
        <v>11.7</v>
      </c>
      <c r="AP44" s="326">
        <v>18.41</v>
      </c>
      <c r="AQ44" s="326">
        <v>8</v>
      </c>
      <c r="AR44" s="326">
        <v>0.73</v>
      </c>
    </row>
    <row r="45" spans="1:44">
      <c r="A45" s="263">
        <v>2016</v>
      </c>
      <c r="B45" s="258" t="s">
        <v>357</v>
      </c>
      <c r="C45" s="326">
        <v>2.06</v>
      </c>
      <c r="D45" s="326">
        <v>1.94</v>
      </c>
      <c r="E45" s="326">
        <v>1.03</v>
      </c>
      <c r="F45" s="326">
        <v>10.119999999999999</v>
      </c>
      <c r="G45" s="326">
        <v>20.190000000000001</v>
      </c>
      <c r="H45" s="326">
        <v>7.03</v>
      </c>
      <c r="I45" s="331">
        <v>0.41</v>
      </c>
      <c r="J45" s="326">
        <v>2.71</v>
      </c>
      <c r="K45" s="326">
        <v>2.15</v>
      </c>
      <c r="L45" s="326">
        <v>1.47</v>
      </c>
      <c r="M45" s="326">
        <v>11.13</v>
      </c>
      <c r="N45" s="326">
        <v>19.36</v>
      </c>
      <c r="O45" s="326">
        <v>9.76</v>
      </c>
      <c r="P45" s="331">
        <v>0.79</v>
      </c>
      <c r="Q45" s="326">
        <v>2.09</v>
      </c>
      <c r="R45" s="326">
        <v>1.79</v>
      </c>
      <c r="S45" s="326">
        <v>0.85</v>
      </c>
      <c r="T45" s="326">
        <v>10.06</v>
      </c>
      <c r="U45" s="326">
        <v>19.68</v>
      </c>
      <c r="V45" s="326">
        <v>6.59</v>
      </c>
      <c r="W45" s="331">
        <v>0.37</v>
      </c>
      <c r="X45" s="326">
        <v>2.81</v>
      </c>
      <c r="Y45" s="326">
        <v>2.15</v>
      </c>
      <c r="Z45" s="326">
        <v>1.41</v>
      </c>
      <c r="AA45" s="326">
        <v>10.96</v>
      </c>
      <c r="AB45" s="326">
        <v>18.55</v>
      </c>
      <c r="AC45" s="326">
        <v>9.08</v>
      </c>
      <c r="AD45" s="331">
        <v>0.74</v>
      </c>
      <c r="AE45" s="326">
        <v>2.0699999999999998</v>
      </c>
      <c r="AF45" s="326">
        <v>1.86</v>
      </c>
      <c r="AG45" s="326">
        <v>0.93</v>
      </c>
      <c r="AH45" s="326">
        <v>10.09</v>
      </c>
      <c r="AI45" s="326">
        <v>19.920000000000002</v>
      </c>
      <c r="AJ45" s="326">
        <v>6.8</v>
      </c>
      <c r="AK45" s="331">
        <v>0.39</v>
      </c>
      <c r="AL45" s="326">
        <v>2.76</v>
      </c>
      <c r="AM45" s="326">
        <v>2.15</v>
      </c>
      <c r="AN45" s="326">
        <v>1.44</v>
      </c>
      <c r="AO45" s="326">
        <v>11.04</v>
      </c>
      <c r="AP45" s="326">
        <v>18.93</v>
      </c>
      <c r="AQ45" s="326">
        <v>9.4</v>
      </c>
      <c r="AR45" s="326">
        <v>0.76</v>
      </c>
    </row>
    <row r="46" spans="1:44">
      <c r="A46" s="263">
        <v>2016</v>
      </c>
      <c r="B46" s="258" t="s">
        <v>358</v>
      </c>
      <c r="C46" s="326">
        <v>2.3199999999999998</v>
      </c>
      <c r="D46" s="326">
        <v>2.04</v>
      </c>
      <c r="E46" s="326">
        <v>1.04</v>
      </c>
      <c r="F46" s="326">
        <v>9.27</v>
      </c>
      <c r="G46" s="326">
        <v>21.8</v>
      </c>
      <c r="H46" s="326">
        <v>9.92</v>
      </c>
      <c r="I46" s="331">
        <v>0.53</v>
      </c>
      <c r="J46" s="326">
        <v>2.82</v>
      </c>
      <c r="K46" s="326">
        <v>2.3199999999999998</v>
      </c>
      <c r="L46" s="326">
        <v>1.61</v>
      </c>
      <c r="M46" s="326">
        <v>10.41</v>
      </c>
      <c r="N46" s="326">
        <v>19.309999999999999</v>
      </c>
      <c r="O46" s="326">
        <v>11.61</v>
      </c>
      <c r="P46" s="331">
        <v>1</v>
      </c>
      <c r="Q46" s="326">
        <v>2.48</v>
      </c>
      <c r="R46" s="326">
        <v>2</v>
      </c>
      <c r="S46" s="326">
        <v>0.94</v>
      </c>
      <c r="T46" s="326">
        <v>9.6</v>
      </c>
      <c r="U46" s="326">
        <v>20.76</v>
      </c>
      <c r="V46" s="326">
        <v>9.32</v>
      </c>
      <c r="W46" s="331">
        <v>0.57999999999999996</v>
      </c>
      <c r="X46" s="326">
        <v>3.05</v>
      </c>
      <c r="Y46" s="326">
        <v>2.31</v>
      </c>
      <c r="Z46" s="326">
        <v>1.56</v>
      </c>
      <c r="AA46" s="326">
        <v>10.62</v>
      </c>
      <c r="AB46" s="326">
        <v>18.34</v>
      </c>
      <c r="AC46" s="326">
        <v>10.9</v>
      </c>
      <c r="AD46" s="331">
        <v>0.9</v>
      </c>
      <c r="AE46" s="326">
        <v>2.4</v>
      </c>
      <c r="AF46" s="326">
        <v>2.02</v>
      </c>
      <c r="AG46" s="326">
        <v>0.99</v>
      </c>
      <c r="AH46" s="326">
        <v>9.44</v>
      </c>
      <c r="AI46" s="326">
        <v>21.26</v>
      </c>
      <c r="AJ46" s="326">
        <v>9.61</v>
      </c>
      <c r="AK46" s="331">
        <v>0.56000000000000005</v>
      </c>
      <c r="AL46" s="326">
        <v>2.94</v>
      </c>
      <c r="AM46" s="326">
        <v>2.31</v>
      </c>
      <c r="AN46" s="326">
        <v>1.59</v>
      </c>
      <c r="AO46" s="326">
        <v>10.52</v>
      </c>
      <c r="AP46" s="326">
        <v>18.79</v>
      </c>
      <c r="AQ46" s="326">
        <v>11.24</v>
      </c>
      <c r="AR46" s="326">
        <v>0.95</v>
      </c>
    </row>
    <row r="47" spans="1:44">
      <c r="A47" s="263">
        <v>2016</v>
      </c>
      <c r="B47" s="258" t="s">
        <v>359</v>
      </c>
      <c r="C47" s="326">
        <v>2.8</v>
      </c>
      <c r="D47" s="326">
        <v>2.5499999999999998</v>
      </c>
      <c r="E47" s="326">
        <v>1.34</v>
      </c>
      <c r="F47" s="326">
        <v>9.4</v>
      </c>
      <c r="G47" s="326">
        <v>23.36</v>
      </c>
      <c r="H47" s="326">
        <v>13.37</v>
      </c>
      <c r="I47" s="331">
        <v>0.76</v>
      </c>
      <c r="J47" s="326">
        <v>3.45</v>
      </c>
      <c r="K47" s="326">
        <v>2.69</v>
      </c>
      <c r="L47" s="326">
        <v>1.9</v>
      </c>
      <c r="M47" s="326">
        <v>10.68</v>
      </c>
      <c r="N47" s="326">
        <v>19.989999999999998</v>
      </c>
      <c r="O47" s="326">
        <v>13.96</v>
      </c>
      <c r="P47" s="331">
        <v>1.24</v>
      </c>
      <c r="Q47" s="326">
        <v>2.97</v>
      </c>
      <c r="R47" s="326">
        <v>2.41</v>
      </c>
      <c r="S47" s="326">
        <v>1.1499999999999999</v>
      </c>
      <c r="T47" s="326">
        <v>9.93</v>
      </c>
      <c r="U47" s="326">
        <v>21.85</v>
      </c>
      <c r="V47" s="326">
        <v>12.08</v>
      </c>
      <c r="W47" s="331">
        <v>0.69</v>
      </c>
      <c r="X47" s="326">
        <v>3.64</v>
      </c>
      <c r="Y47" s="326">
        <v>2.76</v>
      </c>
      <c r="Z47" s="326">
        <v>1.75</v>
      </c>
      <c r="AA47" s="326">
        <v>11.02</v>
      </c>
      <c r="AB47" s="326">
        <v>18.64</v>
      </c>
      <c r="AC47" s="326">
        <v>13.02</v>
      </c>
      <c r="AD47" s="331">
        <v>1.1100000000000001</v>
      </c>
      <c r="AE47" s="326">
        <v>2.89</v>
      </c>
      <c r="AF47" s="326">
        <v>2.48</v>
      </c>
      <c r="AG47" s="326">
        <v>1.24</v>
      </c>
      <c r="AH47" s="326">
        <v>9.67</v>
      </c>
      <c r="AI47" s="326">
        <v>22.58</v>
      </c>
      <c r="AJ47" s="326">
        <v>12.7</v>
      </c>
      <c r="AK47" s="331">
        <v>0.72</v>
      </c>
      <c r="AL47" s="326">
        <v>3.55</v>
      </c>
      <c r="AM47" s="326">
        <v>2.73</v>
      </c>
      <c r="AN47" s="326">
        <v>1.82</v>
      </c>
      <c r="AO47" s="326">
        <v>10.86</v>
      </c>
      <c r="AP47" s="326">
        <v>19.27</v>
      </c>
      <c r="AQ47" s="326">
        <v>13.46</v>
      </c>
      <c r="AR47" s="326">
        <v>1.17</v>
      </c>
    </row>
    <row r="48" spans="1:44">
      <c r="A48" s="263">
        <v>2016</v>
      </c>
      <c r="B48" s="258" t="s">
        <v>360</v>
      </c>
      <c r="C48" s="326">
        <v>3.64</v>
      </c>
      <c r="D48" s="326">
        <v>3.6</v>
      </c>
      <c r="E48" s="326">
        <v>1.9</v>
      </c>
      <c r="F48" s="326">
        <v>10.45</v>
      </c>
      <c r="G48" s="326">
        <v>25.56</v>
      </c>
      <c r="H48" s="326">
        <v>16.760000000000002</v>
      </c>
      <c r="I48" s="331">
        <v>1.07</v>
      </c>
      <c r="J48" s="326">
        <v>4.29</v>
      </c>
      <c r="K48" s="326">
        <v>3.5</v>
      </c>
      <c r="L48" s="326">
        <v>2.54</v>
      </c>
      <c r="M48" s="326">
        <v>11.55</v>
      </c>
      <c r="N48" s="326">
        <v>21.16</v>
      </c>
      <c r="O48" s="326">
        <v>16.57</v>
      </c>
      <c r="P48" s="331">
        <v>1.6</v>
      </c>
      <c r="Q48" s="326">
        <v>3.54</v>
      </c>
      <c r="R48" s="326">
        <v>3.1</v>
      </c>
      <c r="S48" s="326">
        <v>1.56</v>
      </c>
      <c r="T48" s="326">
        <v>10.69</v>
      </c>
      <c r="U48" s="326">
        <v>22.72</v>
      </c>
      <c r="V48" s="326">
        <v>14.27</v>
      </c>
      <c r="W48" s="331">
        <v>0.92</v>
      </c>
      <c r="X48" s="326">
        <v>4.41</v>
      </c>
      <c r="Y48" s="326">
        <v>3.37</v>
      </c>
      <c r="Z48" s="326">
        <v>2.17</v>
      </c>
      <c r="AA48" s="326">
        <v>11.99</v>
      </c>
      <c r="AB48" s="326">
        <v>18.87</v>
      </c>
      <c r="AC48" s="326">
        <v>14.17</v>
      </c>
      <c r="AD48" s="331">
        <v>1.33</v>
      </c>
      <c r="AE48" s="326">
        <v>3.59</v>
      </c>
      <c r="AF48" s="326">
        <v>3.34</v>
      </c>
      <c r="AG48" s="326">
        <v>1.73</v>
      </c>
      <c r="AH48" s="326">
        <v>10.57</v>
      </c>
      <c r="AI48" s="326">
        <v>24.11</v>
      </c>
      <c r="AJ48" s="326">
        <v>15.49</v>
      </c>
      <c r="AK48" s="331">
        <v>0.99</v>
      </c>
      <c r="AL48" s="326">
        <v>4.3600000000000003</v>
      </c>
      <c r="AM48" s="326">
        <v>3.43</v>
      </c>
      <c r="AN48" s="326">
        <v>2.34</v>
      </c>
      <c r="AO48" s="326">
        <v>11.79</v>
      </c>
      <c r="AP48" s="326">
        <v>19.940000000000001</v>
      </c>
      <c r="AQ48" s="326">
        <v>15.29</v>
      </c>
      <c r="AR48" s="326">
        <v>1.45</v>
      </c>
    </row>
    <row r="49" spans="1:44">
      <c r="A49" s="263">
        <v>2016</v>
      </c>
      <c r="B49" s="258" t="s">
        <v>361</v>
      </c>
      <c r="C49" s="326">
        <v>5.24</v>
      </c>
      <c r="D49" s="326">
        <v>5.26</v>
      </c>
      <c r="E49" s="326">
        <v>3.02</v>
      </c>
      <c r="F49" s="326">
        <v>11.8</v>
      </c>
      <c r="G49" s="326">
        <v>26.68</v>
      </c>
      <c r="H49" s="326">
        <v>17.98</v>
      </c>
      <c r="I49" s="331">
        <v>1.42</v>
      </c>
      <c r="J49" s="326">
        <v>5.64</v>
      </c>
      <c r="K49" s="326">
        <v>5.0599999999999996</v>
      </c>
      <c r="L49" s="326">
        <v>3.51</v>
      </c>
      <c r="M49" s="326">
        <v>12.57</v>
      </c>
      <c r="N49" s="326">
        <v>21.91</v>
      </c>
      <c r="O49" s="326">
        <v>17.62</v>
      </c>
      <c r="P49" s="331">
        <v>1.95</v>
      </c>
      <c r="Q49" s="326">
        <v>4.88</v>
      </c>
      <c r="R49" s="326">
        <v>4.55</v>
      </c>
      <c r="S49" s="326">
        <v>2.38</v>
      </c>
      <c r="T49" s="326">
        <v>11.43</v>
      </c>
      <c r="U49" s="326">
        <v>22.63</v>
      </c>
      <c r="V49" s="326">
        <v>15.05</v>
      </c>
      <c r="W49" s="331">
        <v>1.18</v>
      </c>
      <c r="X49" s="326">
        <v>5.52</v>
      </c>
      <c r="Y49" s="326">
        <v>4.3899999999999997</v>
      </c>
      <c r="Z49" s="326">
        <v>3.06</v>
      </c>
      <c r="AA49" s="326">
        <v>12.46</v>
      </c>
      <c r="AB49" s="326">
        <v>18.38</v>
      </c>
      <c r="AC49" s="326">
        <v>14.58</v>
      </c>
      <c r="AD49" s="331">
        <v>1.58</v>
      </c>
      <c r="AE49" s="326">
        <v>5.0599999999999996</v>
      </c>
      <c r="AF49" s="326">
        <v>4.9000000000000004</v>
      </c>
      <c r="AG49" s="326">
        <v>2.69</v>
      </c>
      <c r="AH49" s="326">
        <v>11.61</v>
      </c>
      <c r="AI49" s="326">
        <v>24.63</v>
      </c>
      <c r="AJ49" s="326">
        <v>16.489999999999998</v>
      </c>
      <c r="AK49" s="331">
        <v>1.3</v>
      </c>
      <c r="AL49" s="326">
        <v>5.58</v>
      </c>
      <c r="AM49" s="326">
        <v>4.7</v>
      </c>
      <c r="AN49" s="326">
        <v>3.27</v>
      </c>
      <c r="AO49" s="326">
        <v>12.51</v>
      </c>
      <c r="AP49" s="326">
        <v>20.04</v>
      </c>
      <c r="AQ49" s="326">
        <v>16.02</v>
      </c>
      <c r="AR49" s="326">
        <v>1.75</v>
      </c>
    </row>
    <row r="50" spans="1:44">
      <c r="A50" s="263">
        <v>2016</v>
      </c>
      <c r="B50" s="258" t="s">
        <v>362</v>
      </c>
      <c r="C50" s="326">
        <v>6.72</v>
      </c>
      <c r="D50" s="326">
        <v>7.28</v>
      </c>
      <c r="E50" s="326">
        <v>4.18</v>
      </c>
      <c r="F50" s="326">
        <v>12.62</v>
      </c>
      <c r="G50" s="326">
        <v>24.58</v>
      </c>
      <c r="H50" s="326">
        <v>17.14</v>
      </c>
      <c r="I50" s="331">
        <v>1.75</v>
      </c>
      <c r="J50" s="326">
        <v>7.16</v>
      </c>
      <c r="K50" s="326">
        <v>6.6</v>
      </c>
      <c r="L50" s="326">
        <v>4.7699999999999996</v>
      </c>
      <c r="M50" s="326">
        <v>13.36</v>
      </c>
      <c r="N50" s="326">
        <v>20.67</v>
      </c>
      <c r="O50" s="326">
        <v>16.72</v>
      </c>
      <c r="P50" s="331">
        <v>2.29</v>
      </c>
      <c r="Q50" s="326">
        <v>6.25</v>
      </c>
      <c r="R50" s="326">
        <v>5.98</v>
      </c>
      <c r="S50" s="326">
        <v>3.27</v>
      </c>
      <c r="T50" s="326">
        <v>12</v>
      </c>
      <c r="U50" s="326">
        <v>20.94</v>
      </c>
      <c r="V50" s="326">
        <v>14.11</v>
      </c>
      <c r="W50" s="331">
        <v>1.47</v>
      </c>
      <c r="X50" s="326">
        <v>6.66</v>
      </c>
      <c r="Y50" s="326">
        <v>5.74</v>
      </c>
      <c r="Z50" s="326">
        <v>3.96</v>
      </c>
      <c r="AA50" s="326">
        <v>12.5</v>
      </c>
      <c r="AB50" s="326">
        <v>16.489999999999998</v>
      </c>
      <c r="AC50" s="326">
        <v>13.15</v>
      </c>
      <c r="AD50" s="331">
        <v>1.74</v>
      </c>
      <c r="AE50" s="326">
        <v>6.48</v>
      </c>
      <c r="AF50" s="326">
        <v>6.62</v>
      </c>
      <c r="AG50" s="326">
        <v>3.71</v>
      </c>
      <c r="AH50" s="326">
        <v>12.3</v>
      </c>
      <c r="AI50" s="326">
        <v>22.71</v>
      </c>
      <c r="AJ50" s="326">
        <v>15.58</v>
      </c>
      <c r="AK50" s="331">
        <v>1.6</v>
      </c>
      <c r="AL50" s="326">
        <v>6.89</v>
      </c>
      <c r="AM50" s="326">
        <v>6.14</v>
      </c>
      <c r="AN50" s="326">
        <v>4.34</v>
      </c>
      <c r="AO50" s="326">
        <v>12.9</v>
      </c>
      <c r="AP50" s="326">
        <v>18.45</v>
      </c>
      <c r="AQ50" s="326">
        <v>14.83</v>
      </c>
      <c r="AR50" s="326">
        <v>2</v>
      </c>
    </row>
    <row r="51" spans="1:44">
      <c r="A51" s="263">
        <v>2016</v>
      </c>
      <c r="B51" s="258" t="s">
        <v>363</v>
      </c>
      <c r="C51" s="326">
        <v>8.17</v>
      </c>
      <c r="D51" s="326">
        <v>8.17</v>
      </c>
      <c r="E51" s="326">
        <v>5.12</v>
      </c>
      <c r="F51" s="326">
        <v>12.65</v>
      </c>
      <c r="G51" s="326">
        <v>21.3</v>
      </c>
      <c r="H51" s="326">
        <v>14.61</v>
      </c>
      <c r="I51" s="331">
        <v>1.91</v>
      </c>
      <c r="J51" s="326">
        <v>7.99</v>
      </c>
      <c r="K51" s="326">
        <v>7.62</v>
      </c>
      <c r="L51" s="326">
        <v>5.59</v>
      </c>
      <c r="M51" s="326">
        <v>13.43</v>
      </c>
      <c r="N51" s="326">
        <v>18.28</v>
      </c>
      <c r="O51" s="326">
        <v>14.34</v>
      </c>
      <c r="P51" s="331">
        <v>2.4</v>
      </c>
      <c r="Q51" s="326">
        <v>7.31</v>
      </c>
      <c r="R51" s="326">
        <v>7.43</v>
      </c>
      <c r="S51" s="326">
        <v>4.1900000000000004</v>
      </c>
      <c r="T51" s="326">
        <v>11.73</v>
      </c>
      <c r="U51" s="326">
        <v>17.79</v>
      </c>
      <c r="V51" s="326">
        <v>11.58</v>
      </c>
      <c r="W51" s="331">
        <v>1.55</v>
      </c>
      <c r="X51" s="326">
        <v>7.52</v>
      </c>
      <c r="Y51" s="326">
        <v>6.53</v>
      </c>
      <c r="Z51" s="326">
        <v>4.7699999999999996</v>
      </c>
      <c r="AA51" s="326">
        <v>12.3</v>
      </c>
      <c r="AB51" s="326">
        <v>14.67</v>
      </c>
      <c r="AC51" s="326">
        <v>11.37</v>
      </c>
      <c r="AD51" s="331">
        <v>1.82</v>
      </c>
      <c r="AE51" s="326">
        <v>7.73</v>
      </c>
      <c r="AF51" s="326">
        <v>7.79</v>
      </c>
      <c r="AG51" s="326">
        <v>4.6399999999999997</v>
      </c>
      <c r="AH51" s="326">
        <v>12.18</v>
      </c>
      <c r="AI51" s="326">
        <v>19.489999999999998</v>
      </c>
      <c r="AJ51" s="326">
        <v>13.05</v>
      </c>
      <c r="AK51" s="331">
        <v>1.72</v>
      </c>
      <c r="AL51" s="326">
        <v>7.74</v>
      </c>
      <c r="AM51" s="326">
        <v>7.05</v>
      </c>
      <c r="AN51" s="326">
        <v>5.16</v>
      </c>
      <c r="AO51" s="326">
        <v>12.84</v>
      </c>
      <c r="AP51" s="326">
        <v>16.38</v>
      </c>
      <c r="AQ51" s="326">
        <v>12.78</v>
      </c>
      <c r="AR51" s="326">
        <v>2.09</v>
      </c>
    </row>
    <row r="52" spans="1:44">
      <c r="A52" s="263">
        <v>2016</v>
      </c>
      <c r="B52" s="258" t="s">
        <v>364</v>
      </c>
      <c r="C52" s="326">
        <v>9.24</v>
      </c>
      <c r="D52" s="326">
        <v>9.0299999999999994</v>
      </c>
      <c r="E52" s="326">
        <v>5.41</v>
      </c>
      <c r="F52" s="326">
        <v>12.32</v>
      </c>
      <c r="G52" s="326">
        <v>17.079999999999998</v>
      </c>
      <c r="H52" s="326">
        <v>11.5</v>
      </c>
      <c r="I52" s="331">
        <v>2.0099999999999998</v>
      </c>
      <c r="J52" s="326">
        <v>9.26</v>
      </c>
      <c r="K52" s="326">
        <v>8.24</v>
      </c>
      <c r="L52" s="326">
        <v>6.3</v>
      </c>
      <c r="M52" s="326">
        <v>13.24</v>
      </c>
      <c r="N52" s="326">
        <v>15.83</v>
      </c>
      <c r="O52" s="326">
        <v>11.89</v>
      </c>
      <c r="P52" s="331">
        <v>2.46</v>
      </c>
      <c r="Q52" s="326">
        <v>7.76</v>
      </c>
      <c r="R52" s="326">
        <v>8</v>
      </c>
      <c r="S52" s="326">
        <v>4.7699999999999996</v>
      </c>
      <c r="T52" s="326">
        <v>10.96</v>
      </c>
      <c r="U52" s="326">
        <v>15.01</v>
      </c>
      <c r="V52" s="326">
        <v>9.68</v>
      </c>
      <c r="W52" s="331">
        <v>1.51</v>
      </c>
      <c r="X52" s="326">
        <v>8.26</v>
      </c>
      <c r="Y52" s="326">
        <v>7.41</v>
      </c>
      <c r="Z52" s="326">
        <v>5.45</v>
      </c>
      <c r="AA52" s="326">
        <v>11.83</v>
      </c>
      <c r="AB52" s="326">
        <v>12.76</v>
      </c>
      <c r="AC52" s="326">
        <v>9.5</v>
      </c>
      <c r="AD52" s="331">
        <v>1.9</v>
      </c>
      <c r="AE52" s="326">
        <v>8.4499999999999993</v>
      </c>
      <c r="AF52" s="326">
        <v>8.48</v>
      </c>
      <c r="AG52" s="326">
        <v>5.07</v>
      </c>
      <c r="AH52" s="326">
        <v>11.59</v>
      </c>
      <c r="AI52" s="326">
        <v>15.97</v>
      </c>
      <c r="AJ52" s="326">
        <v>10.52</v>
      </c>
      <c r="AK52" s="331">
        <v>1.74</v>
      </c>
      <c r="AL52" s="326">
        <v>8.7200000000000006</v>
      </c>
      <c r="AM52" s="326">
        <v>7.79</v>
      </c>
      <c r="AN52" s="326">
        <v>5.84</v>
      </c>
      <c r="AO52" s="326">
        <v>12.48</v>
      </c>
      <c r="AP52" s="326">
        <v>14.17</v>
      </c>
      <c r="AQ52" s="326">
        <v>10.6</v>
      </c>
      <c r="AR52" s="326">
        <v>2.16</v>
      </c>
    </row>
    <row r="53" spans="1:44">
      <c r="A53" s="263">
        <v>2016</v>
      </c>
      <c r="B53" s="258" t="s">
        <v>365</v>
      </c>
      <c r="C53" s="326">
        <v>10.59</v>
      </c>
      <c r="D53" s="326">
        <v>9.49</v>
      </c>
      <c r="E53" s="326">
        <v>6.11</v>
      </c>
      <c r="F53" s="326">
        <v>11.89</v>
      </c>
      <c r="G53" s="326">
        <v>15.46</v>
      </c>
      <c r="H53" s="326">
        <v>9.5299999999999994</v>
      </c>
      <c r="I53" s="331">
        <v>1.87</v>
      </c>
      <c r="J53" s="326">
        <v>10.61</v>
      </c>
      <c r="K53" s="326">
        <v>9.1</v>
      </c>
      <c r="L53" s="326">
        <v>6.94</v>
      </c>
      <c r="M53" s="326">
        <v>13.93</v>
      </c>
      <c r="N53" s="326">
        <v>14.71</v>
      </c>
      <c r="O53" s="326">
        <v>10.51</v>
      </c>
      <c r="P53" s="331">
        <v>2.7</v>
      </c>
      <c r="Q53" s="326">
        <v>9.4600000000000009</v>
      </c>
      <c r="R53" s="326">
        <v>8.9499999999999993</v>
      </c>
      <c r="S53" s="326">
        <v>5.19</v>
      </c>
      <c r="T53" s="326">
        <v>10.81</v>
      </c>
      <c r="U53" s="326">
        <v>12.23</v>
      </c>
      <c r="V53" s="326">
        <v>8.06</v>
      </c>
      <c r="W53" s="331">
        <v>1.77</v>
      </c>
      <c r="X53" s="326">
        <v>9.4700000000000006</v>
      </c>
      <c r="Y53" s="326">
        <v>8.17</v>
      </c>
      <c r="Z53" s="326">
        <v>6.06</v>
      </c>
      <c r="AA53" s="326">
        <v>12.08</v>
      </c>
      <c r="AB53" s="326">
        <v>11.83</v>
      </c>
      <c r="AC53" s="326">
        <v>8.34</v>
      </c>
      <c r="AD53" s="331">
        <v>2.14</v>
      </c>
      <c r="AE53" s="326">
        <v>9.9499999999999993</v>
      </c>
      <c r="AF53" s="326">
        <v>9.19</v>
      </c>
      <c r="AG53" s="326">
        <v>5.59</v>
      </c>
      <c r="AH53" s="326">
        <v>11.28</v>
      </c>
      <c r="AI53" s="326">
        <v>13.63</v>
      </c>
      <c r="AJ53" s="326">
        <v>8.6999999999999993</v>
      </c>
      <c r="AK53" s="331">
        <v>1.81</v>
      </c>
      <c r="AL53" s="326">
        <v>9.9600000000000009</v>
      </c>
      <c r="AM53" s="326">
        <v>8.57</v>
      </c>
      <c r="AN53" s="326">
        <v>6.44</v>
      </c>
      <c r="AO53" s="326">
        <v>12.88</v>
      </c>
      <c r="AP53" s="326">
        <v>13.08</v>
      </c>
      <c r="AQ53" s="326">
        <v>9.2799999999999994</v>
      </c>
      <c r="AR53" s="326">
        <v>2.38</v>
      </c>
    </row>
    <row r="54" spans="1:44">
      <c r="A54" s="263">
        <v>2016</v>
      </c>
      <c r="B54" s="258" t="s">
        <v>366</v>
      </c>
      <c r="C54" s="326">
        <v>11.91</v>
      </c>
      <c r="D54" s="326">
        <v>9.9600000000000009</v>
      </c>
      <c r="E54" s="326">
        <v>6.62</v>
      </c>
      <c r="F54" s="326">
        <v>11.93</v>
      </c>
      <c r="G54" s="326">
        <v>13.51</v>
      </c>
      <c r="H54" s="326">
        <v>7.57</v>
      </c>
      <c r="I54" s="331">
        <v>2.16</v>
      </c>
      <c r="J54" s="326">
        <v>12.14</v>
      </c>
      <c r="K54" s="326">
        <v>9.7899999999999991</v>
      </c>
      <c r="L54" s="326">
        <v>7.67</v>
      </c>
      <c r="M54" s="326">
        <v>13.9</v>
      </c>
      <c r="N54" s="326">
        <v>13.53</v>
      </c>
      <c r="O54" s="326">
        <v>9.4600000000000009</v>
      </c>
      <c r="P54" s="331">
        <v>2.76</v>
      </c>
      <c r="Q54" s="326">
        <v>10.78</v>
      </c>
      <c r="R54" s="326">
        <v>9.48</v>
      </c>
      <c r="S54" s="326">
        <v>5.77</v>
      </c>
      <c r="T54" s="326">
        <v>10.119999999999999</v>
      </c>
      <c r="U54" s="326">
        <v>10.43</v>
      </c>
      <c r="V54" s="326">
        <v>6.28</v>
      </c>
      <c r="W54" s="331">
        <v>1.86</v>
      </c>
      <c r="X54" s="326">
        <v>10.74</v>
      </c>
      <c r="Y54" s="326">
        <v>8.66</v>
      </c>
      <c r="Z54" s="326">
        <v>6.69</v>
      </c>
      <c r="AA54" s="326">
        <v>12.11</v>
      </c>
      <c r="AB54" s="326">
        <v>10.33</v>
      </c>
      <c r="AC54" s="326">
        <v>7.14</v>
      </c>
      <c r="AD54" s="331">
        <v>2.21</v>
      </c>
      <c r="AE54" s="326">
        <v>11.23</v>
      </c>
      <c r="AF54" s="326">
        <v>9.67</v>
      </c>
      <c r="AG54" s="326">
        <v>6.1</v>
      </c>
      <c r="AH54" s="326">
        <v>10.84</v>
      </c>
      <c r="AI54" s="326">
        <v>11.66</v>
      </c>
      <c r="AJ54" s="326">
        <v>6.8</v>
      </c>
      <c r="AK54" s="331">
        <v>1.98</v>
      </c>
      <c r="AL54" s="326">
        <v>11.29</v>
      </c>
      <c r="AM54" s="326">
        <v>9.11</v>
      </c>
      <c r="AN54" s="326">
        <v>7.08</v>
      </c>
      <c r="AO54" s="326">
        <v>12.81</v>
      </c>
      <c r="AP54" s="326">
        <v>11.59</v>
      </c>
      <c r="AQ54" s="326">
        <v>8.0500000000000007</v>
      </c>
      <c r="AR54" s="326">
        <v>2.4300000000000002</v>
      </c>
    </row>
    <row r="55" spans="1:44">
      <c r="A55" s="263">
        <v>2016</v>
      </c>
      <c r="B55" s="122" t="s">
        <v>367</v>
      </c>
      <c r="C55" s="148">
        <v>11.03</v>
      </c>
      <c r="D55" s="148">
        <v>8.9</v>
      </c>
      <c r="E55" s="148">
        <v>6.67</v>
      </c>
      <c r="F55" s="148">
        <v>10.19</v>
      </c>
      <c r="G55" s="148">
        <v>9.3699999999999992</v>
      </c>
      <c r="H55" s="148">
        <v>5.54</v>
      </c>
      <c r="I55" s="149">
        <v>2.0699999999999998</v>
      </c>
      <c r="J55" s="148">
        <v>12.98</v>
      </c>
      <c r="K55" s="148">
        <v>10.210000000000001</v>
      </c>
      <c r="L55" s="148">
        <v>8.01</v>
      </c>
      <c r="M55" s="148">
        <v>13.31</v>
      </c>
      <c r="N55" s="148">
        <v>11.63</v>
      </c>
      <c r="O55" s="148">
        <v>7.82</v>
      </c>
      <c r="P55" s="149">
        <v>3.29</v>
      </c>
      <c r="Q55" s="148">
        <v>9.89</v>
      </c>
      <c r="R55" s="148">
        <v>7.76</v>
      </c>
      <c r="S55" s="148">
        <v>5.17</v>
      </c>
      <c r="T55" s="148">
        <v>8.19</v>
      </c>
      <c r="U55" s="148">
        <v>7.71</v>
      </c>
      <c r="V55" s="148">
        <v>4.28</v>
      </c>
      <c r="W55" s="149">
        <v>1.81</v>
      </c>
      <c r="X55" s="148">
        <v>11.34</v>
      </c>
      <c r="Y55" s="148">
        <v>8.67</v>
      </c>
      <c r="Z55" s="148">
        <v>7.16</v>
      </c>
      <c r="AA55" s="148">
        <v>10.84</v>
      </c>
      <c r="AB55" s="148">
        <v>8.99</v>
      </c>
      <c r="AC55" s="148">
        <v>6.02</v>
      </c>
      <c r="AD55" s="149">
        <v>2.79</v>
      </c>
      <c r="AE55" s="148">
        <v>10.31</v>
      </c>
      <c r="AF55" s="148">
        <v>8.18</v>
      </c>
      <c r="AG55" s="148">
        <v>5.72</v>
      </c>
      <c r="AH55" s="148">
        <v>8.93</v>
      </c>
      <c r="AI55" s="148">
        <v>8.32</v>
      </c>
      <c r="AJ55" s="148">
        <v>4.74</v>
      </c>
      <c r="AK55" s="149">
        <v>1.9</v>
      </c>
      <c r="AL55" s="148">
        <v>11.91</v>
      </c>
      <c r="AM55" s="148">
        <v>9.2100000000000009</v>
      </c>
      <c r="AN55" s="148">
        <v>7.46</v>
      </c>
      <c r="AO55" s="148">
        <v>11.7</v>
      </c>
      <c r="AP55" s="148">
        <v>9.91</v>
      </c>
      <c r="AQ55" s="148">
        <v>6.65</v>
      </c>
      <c r="AR55" s="148">
        <v>2.97</v>
      </c>
    </row>
    <row r="56" spans="1:44">
      <c r="A56" s="264">
        <v>2016</v>
      </c>
      <c r="B56" s="134" t="s">
        <v>274</v>
      </c>
      <c r="C56" s="152">
        <v>3.74</v>
      </c>
      <c r="D56" s="152">
        <v>3.55</v>
      </c>
      <c r="E56" s="152">
        <v>2.06</v>
      </c>
      <c r="F56" s="152">
        <v>10.61</v>
      </c>
      <c r="G56" s="152">
        <v>18.87</v>
      </c>
      <c r="H56" s="152">
        <v>9.2899999999999991</v>
      </c>
      <c r="I56" s="153">
        <v>0.79</v>
      </c>
      <c r="J56" s="152">
        <v>5.57</v>
      </c>
      <c r="K56" s="152">
        <v>4.88</v>
      </c>
      <c r="L56" s="152">
        <v>3.59</v>
      </c>
      <c r="M56" s="152">
        <v>12.2</v>
      </c>
      <c r="N56" s="152">
        <v>18.670000000000002</v>
      </c>
      <c r="O56" s="152">
        <v>12.9</v>
      </c>
      <c r="P56" s="153">
        <v>1.68</v>
      </c>
      <c r="Q56" s="152">
        <v>3.56</v>
      </c>
      <c r="R56" s="152">
        <v>3.2</v>
      </c>
      <c r="S56" s="152">
        <v>1.68</v>
      </c>
      <c r="T56" s="152">
        <v>10.42</v>
      </c>
      <c r="U56" s="152">
        <v>17.2</v>
      </c>
      <c r="V56" s="152">
        <v>7.98</v>
      </c>
      <c r="W56" s="153">
        <v>0.69</v>
      </c>
      <c r="X56" s="152">
        <v>5.41</v>
      </c>
      <c r="Y56" s="152">
        <v>4.46</v>
      </c>
      <c r="Z56" s="152">
        <v>3.15</v>
      </c>
      <c r="AA56" s="152">
        <v>11.75</v>
      </c>
      <c r="AB56" s="152">
        <v>16.2</v>
      </c>
      <c r="AC56" s="152">
        <v>10.81</v>
      </c>
      <c r="AD56" s="153">
        <v>1.37</v>
      </c>
      <c r="AE56" s="152">
        <v>3.64</v>
      </c>
      <c r="AF56" s="152">
        <v>3.36</v>
      </c>
      <c r="AG56" s="152">
        <v>1.86</v>
      </c>
      <c r="AH56" s="152">
        <v>10.51</v>
      </c>
      <c r="AI56" s="152">
        <v>17.989999999999998</v>
      </c>
      <c r="AJ56" s="152">
        <v>8.6</v>
      </c>
      <c r="AK56" s="153">
        <v>0.74</v>
      </c>
      <c r="AL56" s="152">
        <v>5.48</v>
      </c>
      <c r="AM56" s="152">
        <v>4.6500000000000004</v>
      </c>
      <c r="AN56" s="152">
        <v>3.35</v>
      </c>
      <c r="AO56" s="152">
        <v>11.96</v>
      </c>
      <c r="AP56" s="152">
        <v>17.350000000000001</v>
      </c>
      <c r="AQ56" s="152">
        <v>11.78</v>
      </c>
      <c r="AR56" s="152">
        <v>1.52</v>
      </c>
    </row>
    <row r="57" spans="1:44">
      <c r="A57" s="264">
        <v>2025</v>
      </c>
      <c r="B57" s="258" t="s">
        <v>1109</v>
      </c>
      <c r="C57" s="152">
        <v>1.71</v>
      </c>
      <c r="D57" s="152">
        <v>1.39</v>
      </c>
      <c r="E57" s="152">
        <v>1.31</v>
      </c>
      <c r="F57" s="152">
        <v>7.7</v>
      </c>
      <c r="G57" s="152">
        <v>6.4</v>
      </c>
      <c r="H57" s="152">
        <v>0.99</v>
      </c>
      <c r="I57" s="153">
        <v>0.03</v>
      </c>
      <c r="J57" s="152">
        <v>1.67</v>
      </c>
      <c r="K57" s="152">
        <v>1.24</v>
      </c>
      <c r="L57" s="152">
        <v>1.39</v>
      </c>
      <c r="M57" s="152">
        <v>6.72</v>
      </c>
      <c r="N57" s="152">
        <v>5.63</v>
      </c>
      <c r="O57" s="152">
        <v>1.51</v>
      </c>
      <c r="P57" s="153">
        <v>0.1</v>
      </c>
      <c r="Q57" s="152">
        <v>1.64</v>
      </c>
      <c r="R57" s="152">
        <v>1.25</v>
      </c>
      <c r="S57" s="152">
        <v>0.73</v>
      </c>
      <c r="T57" s="152">
        <v>7.69</v>
      </c>
      <c r="U57" s="152">
        <v>6.4</v>
      </c>
      <c r="V57" s="152">
        <v>1.07</v>
      </c>
      <c r="W57" s="153">
        <v>0.03</v>
      </c>
      <c r="X57" s="152">
        <v>1.87</v>
      </c>
      <c r="Y57" s="152">
        <v>1.22</v>
      </c>
      <c r="Z57" s="152">
        <v>1.04</v>
      </c>
      <c r="AA57" s="152">
        <v>7.12</v>
      </c>
      <c r="AB57" s="152">
        <v>6.12</v>
      </c>
      <c r="AC57" s="152">
        <v>1.64</v>
      </c>
      <c r="AD57" s="153">
        <v>0.05</v>
      </c>
      <c r="AE57" s="152">
        <v>1.67</v>
      </c>
      <c r="AF57" s="152">
        <v>1.32</v>
      </c>
      <c r="AG57" s="152">
        <v>1.01</v>
      </c>
      <c r="AH57" s="152">
        <v>7.69</v>
      </c>
      <c r="AI57" s="152">
        <v>6.4</v>
      </c>
      <c r="AJ57" s="152">
        <v>1.03</v>
      </c>
      <c r="AK57" s="153">
        <v>0.03</v>
      </c>
      <c r="AL57" s="152">
        <v>1.77</v>
      </c>
      <c r="AM57" s="152">
        <v>1.23</v>
      </c>
      <c r="AN57" s="152">
        <v>1.21</v>
      </c>
      <c r="AO57" s="152">
        <v>6.92</v>
      </c>
      <c r="AP57" s="152">
        <v>5.88</v>
      </c>
      <c r="AQ57" s="152">
        <v>1.58</v>
      </c>
      <c r="AR57" s="152">
        <v>7.0000000000000007E-2</v>
      </c>
    </row>
    <row r="58" spans="1:44">
      <c r="A58" s="264">
        <v>2025</v>
      </c>
      <c r="B58" s="332" t="s">
        <v>369</v>
      </c>
      <c r="C58" s="333">
        <v>1.63</v>
      </c>
      <c r="D58" s="333">
        <v>1.32</v>
      </c>
      <c r="E58" s="333">
        <v>1.05</v>
      </c>
      <c r="F58" s="333">
        <v>7.41</v>
      </c>
      <c r="G58" s="333">
        <v>9.1999999999999993</v>
      </c>
      <c r="H58" s="333">
        <v>1.75</v>
      </c>
      <c r="I58" s="334">
        <v>0.05</v>
      </c>
      <c r="J58" s="135">
        <v>2.04</v>
      </c>
      <c r="K58" s="135">
        <v>1.8</v>
      </c>
      <c r="L58" s="135">
        <v>1.5</v>
      </c>
      <c r="M58" s="135">
        <v>8.1199999999999992</v>
      </c>
      <c r="N58" s="135">
        <v>10.119999999999999</v>
      </c>
      <c r="O58" s="135">
        <v>4.1500000000000004</v>
      </c>
      <c r="P58" s="154">
        <v>0.16</v>
      </c>
      <c r="Q58" s="335">
        <v>1.37</v>
      </c>
      <c r="R58" s="333">
        <v>1.0900000000000001</v>
      </c>
      <c r="S58" s="333">
        <v>0.65</v>
      </c>
      <c r="T58" s="333">
        <v>7.26</v>
      </c>
      <c r="U58" s="333">
        <v>8.27</v>
      </c>
      <c r="V58" s="333">
        <v>1.53</v>
      </c>
      <c r="W58" s="334">
        <v>0.03</v>
      </c>
      <c r="X58" s="135">
        <v>2.0299999999999998</v>
      </c>
      <c r="Y58" s="135">
        <v>1.71</v>
      </c>
      <c r="Z58" s="135">
        <v>1.34</v>
      </c>
      <c r="AA58" s="135">
        <v>8.08</v>
      </c>
      <c r="AB58" s="135">
        <v>9.7799999999999994</v>
      </c>
      <c r="AC58" s="135">
        <v>3.66</v>
      </c>
      <c r="AD58" s="154">
        <v>0.13</v>
      </c>
      <c r="AE58" s="333">
        <v>1.49</v>
      </c>
      <c r="AF58" s="333">
        <v>1.2</v>
      </c>
      <c r="AG58" s="333">
        <v>0.84</v>
      </c>
      <c r="AH58" s="333">
        <v>7.33</v>
      </c>
      <c r="AI58" s="333">
        <v>8.6999999999999993</v>
      </c>
      <c r="AJ58" s="333">
        <v>1.63</v>
      </c>
      <c r="AK58" s="334">
        <v>0.04</v>
      </c>
      <c r="AL58" s="333">
        <v>2.0299999999999998</v>
      </c>
      <c r="AM58" s="333">
        <v>1.75</v>
      </c>
      <c r="AN58" s="333">
        <v>1.42</v>
      </c>
      <c r="AO58" s="333">
        <v>8.1</v>
      </c>
      <c r="AP58" s="333">
        <v>9.94</v>
      </c>
      <c r="AQ58" s="333">
        <v>3.89</v>
      </c>
      <c r="AR58" s="333">
        <v>0.15</v>
      </c>
    </row>
    <row r="59" spans="1:44">
      <c r="A59" s="263">
        <v>2025</v>
      </c>
      <c r="B59" s="258" t="s">
        <v>355</v>
      </c>
      <c r="C59" s="326">
        <v>1.5</v>
      </c>
      <c r="D59" s="326">
        <v>1.3</v>
      </c>
      <c r="E59" s="326">
        <v>0.99</v>
      </c>
      <c r="F59" s="326">
        <v>7.9</v>
      </c>
      <c r="G59" s="326">
        <v>11.1</v>
      </c>
      <c r="H59" s="326">
        <v>2.33</v>
      </c>
      <c r="I59" s="331">
        <v>0.04</v>
      </c>
      <c r="J59" s="124">
        <v>2</v>
      </c>
      <c r="K59" s="124">
        <v>2</v>
      </c>
      <c r="L59" s="124">
        <v>1.61</v>
      </c>
      <c r="M59" s="124">
        <v>9.3699999999999992</v>
      </c>
      <c r="N59" s="124">
        <v>12.97</v>
      </c>
      <c r="O59" s="124">
        <v>5.56</v>
      </c>
      <c r="P59" s="150">
        <v>0.21</v>
      </c>
      <c r="Q59" s="336">
        <v>1.46</v>
      </c>
      <c r="R59" s="326">
        <v>1.22</v>
      </c>
      <c r="S59" s="326">
        <v>0.75</v>
      </c>
      <c r="T59" s="326">
        <v>8.19</v>
      </c>
      <c r="U59" s="326">
        <v>10.95</v>
      </c>
      <c r="V59" s="326">
        <v>2.2599999999999998</v>
      </c>
      <c r="W59" s="331">
        <v>0.06</v>
      </c>
      <c r="X59" s="124">
        <v>2.2000000000000002</v>
      </c>
      <c r="Y59" s="124">
        <v>1.8</v>
      </c>
      <c r="Z59" s="124">
        <v>1.34</v>
      </c>
      <c r="AA59" s="124">
        <v>9.0399999999999991</v>
      </c>
      <c r="AB59" s="124">
        <v>12.3</v>
      </c>
      <c r="AC59" s="124">
        <v>4.99</v>
      </c>
      <c r="AD59" s="150">
        <v>0.17</v>
      </c>
      <c r="AE59" s="326">
        <v>1.48</v>
      </c>
      <c r="AF59" s="326">
        <v>1.26</v>
      </c>
      <c r="AG59" s="326">
        <v>0.86</v>
      </c>
      <c r="AH59" s="326">
        <v>8.06</v>
      </c>
      <c r="AI59" s="326">
        <v>11.02</v>
      </c>
      <c r="AJ59" s="326">
        <v>2.29</v>
      </c>
      <c r="AK59" s="331">
        <v>0.05</v>
      </c>
      <c r="AL59" s="326">
        <v>2.11</v>
      </c>
      <c r="AM59" s="326">
        <v>1.89</v>
      </c>
      <c r="AN59" s="326">
        <v>1.47</v>
      </c>
      <c r="AO59" s="326">
        <v>9.19</v>
      </c>
      <c r="AP59" s="326">
        <v>12.62</v>
      </c>
      <c r="AQ59" s="326">
        <v>5.26</v>
      </c>
      <c r="AR59" s="326">
        <v>0.19</v>
      </c>
    </row>
    <row r="60" spans="1:44">
      <c r="A60" s="263">
        <v>2025</v>
      </c>
      <c r="B60" s="258" t="s">
        <v>356</v>
      </c>
      <c r="C60" s="326">
        <v>1.43</v>
      </c>
      <c r="D60" s="326">
        <v>1.44</v>
      </c>
      <c r="E60" s="326">
        <v>0.99</v>
      </c>
      <c r="F60" s="326">
        <v>8.8000000000000007</v>
      </c>
      <c r="G60" s="326">
        <v>12.86</v>
      </c>
      <c r="H60" s="326">
        <v>2.95</v>
      </c>
      <c r="I60" s="331">
        <v>0.06</v>
      </c>
      <c r="J60" s="124">
        <v>2.04</v>
      </c>
      <c r="K60" s="124">
        <v>2</v>
      </c>
      <c r="L60" s="124">
        <v>1.69</v>
      </c>
      <c r="M60" s="124">
        <v>9.75</v>
      </c>
      <c r="N60" s="124">
        <v>14.24</v>
      </c>
      <c r="O60" s="124">
        <v>6.32</v>
      </c>
      <c r="P60" s="150">
        <v>0.26</v>
      </c>
      <c r="Q60" s="336">
        <v>1.54</v>
      </c>
      <c r="R60" s="326">
        <v>1.27</v>
      </c>
      <c r="S60" s="326">
        <v>0.76</v>
      </c>
      <c r="T60" s="326">
        <v>8.9</v>
      </c>
      <c r="U60" s="326">
        <v>13.25</v>
      </c>
      <c r="V60" s="326">
        <v>2.98</v>
      </c>
      <c r="W60" s="331">
        <v>0.06</v>
      </c>
      <c r="X60" s="124">
        <v>2.17</v>
      </c>
      <c r="Y60" s="124">
        <v>2</v>
      </c>
      <c r="Z60" s="124">
        <v>1.5</v>
      </c>
      <c r="AA60" s="124">
        <v>9.4</v>
      </c>
      <c r="AB60" s="124">
        <v>13.72</v>
      </c>
      <c r="AC60" s="124">
        <v>5.89</v>
      </c>
      <c r="AD60" s="150">
        <v>0.23</v>
      </c>
      <c r="AE60" s="326">
        <v>1.49</v>
      </c>
      <c r="AF60" s="326">
        <v>1.34</v>
      </c>
      <c r="AG60" s="326">
        <v>0.86</v>
      </c>
      <c r="AH60" s="326">
        <v>8.86</v>
      </c>
      <c r="AI60" s="326">
        <v>13.07</v>
      </c>
      <c r="AJ60" s="326">
        <v>2.97</v>
      </c>
      <c r="AK60" s="331">
        <v>0.06</v>
      </c>
      <c r="AL60" s="326">
        <v>2.11</v>
      </c>
      <c r="AM60" s="326">
        <v>2</v>
      </c>
      <c r="AN60" s="326">
        <v>1.59</v>
      </c>
      <c r="AO60" s="326">
        <v>9.57</v>
      </c>
      <c r="AP60" s="326">
        <v>13.97</v>
      </c>
      <c r="AQ60" s="326">
        <v>6.09</v>
      </c>
      <c r="AR60" s="326">
        <v>0.25</v>
      </c>
    </row>
    <row r="61" spans="1:44">
      <c r="A61" s="263">
        <v>2025</v>
      </c>
      <c r="B61" s="258" t="s">
        <v>357</v>
      </c>
      <c r="C61" s="326">
        <v>1.54</v>
      </c>
      <c r="D61" s="326">
        <v>1.46</v>
      </c>
      <c r="E61" s="326">
        <v>1.1200000000000001</v>
      </c>
      <c r="F61" s="326">
        <v>9.25</v>
      </c>
      <c r="G61" s="326">
        <v>16</v>
      </c>
      <c r="H61" s="326">
        <v>4.3</v>
      </c>
      <c r="I61" s="331">
        <v>0.13</v>
      </c>
      <c r="J61" s="124">
        <v>2.16</v>
      </c>
      <c r="K61" s="124">
        <v>2.0299999999999998</v>
      </c>
      <c r="L61" s="124">
        <v>1.72</v>
      </c>
      <c r="M61" s="124">
        <v>9.52</v>
      </c>
      <c r="N61" s="124">
        <v>15.2</v>
      </c>
      <c r="O61" s="124">
        <v>6.86</v>
      </c>
      <c r="P61" s="150">
        <v>0.26</v>
      </c>
      <c r="Q61" s="336">
        <v>1.69</v>
      </c>
      <c r="R61" s="326">
        <v>1.51</v>
      </c>
      <c r="S61" s="326">
        <v>0.79</v>
      </c>
      <c r="T61" s="326">
        <v>9.57</v>
      </c>
      <c r="U61" s="326">
        <v>15.57</v>
      </c>
      <c r="V61" s="326">
        <v>3.94</v>
      </c>
      <c r="W61" s="331">
        <v>0.11</v>
      </c>
      <c r="X61" s="124">
        <v>2.34</v>
      </c>
      <c r="Y61" s="124">
        <v>2.12</v>
      </c>
      <c r="Z61" s="124">
        <v>1.57</v>
      </c>
      <c r="AA61" s="124">
        <v>9.65</v>
      </c>
      <c r="AB61" s="124">
        <v>14.66</v>
      </c>
      <c r="AC61" s="124">
        <v>6.47</v>
      </c>
      <c r="AD61" s="150">
        <v>0.27</v>
      </c>
      <c r="AE61" s="326">
        <v>1.62</v>
      </c>
      <c r="AF61" s="326">
        <v>1.49</v>
      </c>
      <c r="AG61" s="326">
        <v>0.94</v>
      </c>
      <c r="AH61" s="326">
        <v>9.42</v>
      </c>
      <c r="AI61" s="326">
        <v>15.77</v>
      </c>
      <c r="AJ61" s="326">
        <v>4.0999999999999996</v>
      </c>
      <c r="AK61" s="331">
        <v>0.12</v>
      </c>
      <c r="AL61" s="326">
        <v>2.2599999999999998</v>
      </c>
      <c r="AM61" s="326">
        <v>2.08</v>
      </c>
      <c r="AN61" s="326">
        <v>1.64</v>
      </c>
      <c r="AO61" s="326">
        <v>9.59</v>
      </c>
      <c r="AP61" s="326">
        <v>14.91</v>
      </c>
      <c r="AQ61" s="326">
        <v>6.66</v>
      </c>
      <c r="AR61" s="326">
        <v>0.27</v>
      </c>
    </row>
    <row r="62" spans="1:44">
      <c r="A62" s="263">
        <v>2025</v>
      </c>
      <c r="B62" s="258" t="s">
        <v>358</v>
      </c>
      <c r="C62" s="326">
        <v>1.7</v>
      </c>
      <c r="D62" s="326">
        <v>1.72</v>
      </c>
      <c r="E62" s="326">
        <v>1.19</v>
      </c>
      <c r="F62" s="326">
        <v>9.75</v>
      </c>
      <c r="G62" s="326">
        <v>18.39</v>
      </c>
      <c r="H62" s="326">
        <v>5.99</v>
      </c>
      <c r="I62" s="331">
        <v>0.14000000000000001</v>
      </c>
      <c r="J62" s="124">
        <v>2.2000000000000002</v>
      </c>
      <c r="K62" s="124">
        <v>2.1</v>
      </c>
      <c r="L62" s="124">
        <v>1.64</v>
      </c>
      <c r="M62" s="124">
        <v>9.3699999999999992</v>
      </c>
      <c r="N62" s="124">
        <v>16.079999999999998</v>
      </c>
      <c r="O62" s="124">
        <v>7.87</v>
      </c>
      <c r="P62" s="150">
        <v>0.33</v>
      </c>
      <c r="Q62" s="336">
        <v>1.8</v>
      </c>
      <c r="R62" s="326">
        <v>1.67</v>
      </c>
      <c r="S62" s="326">
        <v>0.96</v>
      </c>
      <c r="T62" s="326">
        <v>9.83</v>
      </c>
      <c r="U62" s="326">
        <v>17.46</v>
      </c>
      <c r="V62" s="326">
        <v>5.26</v>
      </c>
      <c r="W62" s="331">
        <v>0.13</v>
      </c>
      <c r="X62" s="124">
        <v>2.44</v>
      </c>
      <c r="Y62" s="124">
        <v>2.13</v>
      </c>
      <c r="Z62" s="124">
        <v>1.65</v>
      </c>
      <c r="AA62" s="124">
        <v>9.7799999999999994</v>
      </c>
      <c r="AB62" s="124">
        <v>15.5</v>
      </c>
      <c r="AC62" s="124">
        <v>7.29</v>
      </c>
      <c r="AD62" s="150">
        <v>0.31</v>
      </c>
      <c r="AE62" s="326">
        <v>1.75</v>
      </c>
      <c r="AF62" s="326">
        <v>1.69</v>
      </c>
      <c r="AG62" s="326">
        <v>1.06</v>
      </c>
      <c r="AH62" s="326">
        <v>9.8000000000000007</v>
      </c>
      <c r="AI62" s="326">
        <v>17.88</v>
      </c>
      <c r="AJ62" s="326">
        <v>5.6</v>
      </c>
      <c r="AK62" s="331">
        <v>0.13</v>
      </c>
      <c r="AL62" s="326">
        <v>2.33</v>
      </c>
      <c r="AM62" s="326">
        <v>2.12</v>
      </c>
      <c r="AN62" s="326">
        <v>1.65</v>
      </c>
      <c r="AO62" s="326">
        <v>9.59</v>
      </c>
      <c r="AP62" s="326">
        <v>15.77</v>
      </c>
      <c r="AQ62" s="326">
        <v>7.56</v>
      </c>
      <c r="AR62" s="326">
        <v>0.32</v>
      </c>
    </row>
    <row r="63" spans="1:44">
      <c r="A63" s="263">
        <v>2025</v>
      </c>
      <c r="B63" s="258" t="s">
        <v>359</v>
      </c>
      <c r="C63" s="326">
        <v>1.94</v>
      </c>
      <c r="D63" s="326">
        <v>1.9</v>
      </c>
      <c r="E63" s="326">
        <v>1.3</v>
      </c>
      <c r="F63" s="326">
        <v>9.14</v>
      </c>
      <c r="G63" s="326">
        <v>20.079999999999998</v>
      </c>
      <c r="H63" s="326">
        <v>8.6300000000000008</v>
      </c>
      <c r="I63" s="331">
        <v>0.2</v>
      </c>
      <c r="J63" s="124">
        <v>2.42</v>
      </c>
      <c r="K63" s="124">
        <v>2.1800000000000002</v>
      </c>
      <c r="L63" s="124">
        <v>1.84</v>
      </c>
      <c r="M63" s="124">
        <v>9.0399999999999991</v>
      </c>
      <c r="N63" s="124">
        <v>16.8</v>
      </c>
      <c r="O63" s="124">
        <v>9.77</v>
      </c>
      <c r="P63" s="150">
        <v>0.42</v>
      </c>
      <c r="Q63" s="336">
        <v>2.11</v>
      </c>
      <c r="R63" s="326">
        <v>2</v>
      </c>
      <c r="S63" s="326">
        <v>1.17</v>
      </c>
      <c r="T63" s="326">
        <v>9.17</v>
      </c>
      <c r="U63" s="326">
        <v>18.05</v>
      </c>
      <c r="V63" s="326">
        <v>7.33</v>
      </c>
      <c r="W63" s="331">
        <v>0.17</v>
      </c>
      <c r="X63" s="124">
        <v>2.64</v>
      </c>
      <c r="Y63" s="124">
        <v>2.2599999999999998</v>
      </c>
      <c r="Z63" s="124">
        <v>1.71</v>
      </c>
      <c r="AA63" s="124">
        <v>9.26</v>
      </c>
      <c r="AB63" s="124">
        <v>15.34</v>
      </c>
      <c r="AC63" s="124">
        <v>8.41</v>
      </c>
      <c r="AD63" s="150">
        <v>0.34</v>
      </c>
      <c r="AE63" s="326">
        <v>2.0299999999999998</v>
      </c>
      <c r="AF63" s="326">
        <v>1.95</v>
      </c>
      <c r="AG63" s="326">
        <v>1.23</v>
      </c>
      <c r="AH63" s="326">
        <v>9.15</v>
      </c>
      <c r="AI63" s="326">
        <v>19</v>
      </c>
      <c r="AJ63" s="326">
        <v>7.94</v>
      </c>
      <c r="AK63" s="331">
        <v>0.19</v>
      </c>
      <c r="AL63" s="326">
        <v>2.54</v>
      </c>
      <c r="AM63" s="326">
        <v>2.2200000000000002</v>
      </c>
      <c r="AN63" s="326">
        <v>1.77</v>
      </c>
      <c r="AO63" s="326">
        <v>9.16</v>
      </c>
      <c r="AP63" s="326">
        <v>16.02</v>
      </c>
      <c r="AQ63" s="326">
        <v>9.0500000000000007</v>
      </c>
      <c r="AR63" s="326">
        <v>0.38</v>
      </c>
    </row>
    <row r="64" spans="1:44">
      <c r="A64" s="263">
        <v>2025</v>
      </c>
      <c r="B64" s="258" t="s">
        <v>360</v>
      </c>
      <c r="C64" s="326">
        <v>2.4</v>
      </c>
      <c r="D64" s="326">
        <v>2.31</v>
      </c>
      <c r="E64" s="326">
        <v>1.62</v>
      </c>
      <c r="F64" s="326">
        <v>8.7100000000000009</v>
      </c>
      <c r="G64" s="326">
        <v>21</v>
      </c>
      <c r="H64" s="326">
        <v>12.07</v>
      </c>
      <c r="I64" s="331">
        <v>0.27</v>
      </c>
      <c r="J64" s="124">
        <v>2.77</v>
      </c>
      <c r="K64" s="124">
        <v>2.61</v>
      </c>
      <c r="L64" s="124">
        <v>2.06</v>
      </c>
      <c r="M64" s="124">
        <v>8.84</v>
      </c>
      <c r="N64" s="124">
        <v>17.28</v>
      </c>
      <c r="O64" s="124">
        <v>11.81</v>
      </c>
      <c r="P64" s="150">
        <v>0.54</v>
      </c>
      <c r="Q64" s="336">
        <v>2.5299999999999998</v>
      </c>
      <c r="R64" s="326">
        <v>2.2000000000000002</v>
      </c>
      <c r="S64" s="326">
        <v>1.4</v>
      </c>
      <c r="T64" s="326">
        <v>8.8699999999999992</v>
      </c>
      <c r="U64" s="326">
        <v>18.5</v>
      </c>
      <c r="V64" s="326">
        <v>9.66</v>
      </c>
      <c r="W64" s="331">
        <v>0.21</v>
      </c>
      <c r="X64" s="124">
        <v>3.05</v>
      </c>
      <c r="Y64" s="124">
        <v>2.5</v>
      </c>
      <c r="Z64" s="124">
        <v>1.86</v>
      </c>
      <c r="AA64" s="124">
        <v>8.93</v>
      </c>
      <c r="AB64" s="124">
        <v>14.75</v>
      </c>
      <c r="AC64" s="124">
        <v>10.06</v>
      </c>
      <c r="AD64" s="150">
        <v>0.46</v>
      </c>
      <c r="AE64" s="326">
        <v>2.4700000000000002</v>
      </c>
      <c r="AF64" s="326">
        <v>2.25</v>
      </c>
      <c r="AG64" s="326">
        <v>1.51</v>
      </c>
      <c r="AH64" s="326">
        <v>8.7899999999999991</v>
      </c>
      <c r="AI64" s="326">
        <v>19.690000000000001</v>
      </c>
      <c r="AJ64" s="326">
        <v>10.81</v>
      </c>
      <c r="AK64" s="331">
        <v>0.24</v>
      </c>
      <c r="AL64" s="326">
        <v>2.92</v>
      </c>
      <c r="AM64" s="326">
        <v>2.5499999999999998</v>
      </c>
      <c r="AN64" s="326">
        <v>1.95</v>
      </c>
      <c r="AO64" s="326">
        <v>8.89</v>
      </c>
      <c r="AP64" s="326">
        <v>15.93</v>
      </c>
      <c r="AQ64" s="326">
        <v>10.88</v>
      </c>
      <c r="AR64" s="326">
        <v>0.5</v>
      </c>
    </row>
    <row r="65" spans="1:44">
      <c r="A65" s="263">
        <v>2025</v>
      </c>
      <c r="B65" s="258" t="s">
        <v>361</v>
      </c>
      <c r="C65" s="326">
        <v>2.92</v>
      </c>
      <c r="D65" s="326">
        <v>3.01</v>
      </c>
      <c r="E65" s="326">
        <v>2.14</v>
      </c>
      <c r="F65" s="326">
        <v>8.7100000000000009</v>
      </c>
      <c r="G65" s="326">
        <v>22.21</v>
      </c>
      <c r="H65" s="326">
        <v>15.3</v>
      </c>
      <c r="I65" s="331">
        <v>0.37</v>
      </c>
      <c r="J65" s="124">
        <v>3.28</v>
      </c>
      <c r="K65" s="124">
        <v>3.07</v>
      </c>
      <c r="L65" s="124">
        <v>2.5</v>
      </c>
      <c r="M65" s="124">
        <v>9.01</v>
      </c>
      <c r="N65" s="124">
        <v>17.72</v>
      </c>
      <c r="O65" s="124">
        <v>13.6</v>
      </c>
      <c r="P65" s="150">
        <v>0.7</v>
      </c>
      <c r="Q65" s="336">
        <v>2.85</v>
      </c>
      <c r="R65" s="326">
        <v>2.66</v>
      </c>
      <c r="S65" s="326">
        <v>1.79</v>
      </c>
      <c r="T65" s="326">
        <v>8.91</v>
      </c>
      <c r="U65" s="326">
        <v>19.37</v>
      </c>
      <c r="V65" s="326">
        <v>12.73</v>
      </c>
      <c r="W65" s="331">
        <v>0.28999999999999998</v>
      </c>
      <c r="X65" s="124">
        <v>3.47</v>
      </c>
      <c r="Y65" s="124">
        <v>2.95</v>
      </c>
      <c r="Z65" s="124">
        <v>2.2000000000000002</v>
      </c>
      <c r="AA65" s="124">
        <v>9.0299999999999994</v>
      </c>
      <c r="AB65" s="124">
        <v>15.14</v>
      </c>
      <c r="AC65" s="124">
        <v>11.52</v>
      </c>
      <c r="AD65" s="150">
        <v>0.56999999999999995</v>
      </c>
      <c r="AE65" s="326">
        <v>2.88</v>
      </c>
      <c r="AF65" s="326">
        <v>2.83</v>
      </c>
      <c r="AG65" s="326">
        <v>1.95</v>
      </c>
      <c r="AH65" s="326">
        <v>8.81</v>
      </c>
      <c r="AI65" s="326">
        <v>20.74</v>
      </c>
      <c r="AJ65" s="326">
        <v>13.97</v>
      </c>
      <c r="AK65" s="331">
        <v>0.33</v>
      </c>
      <c r="AL65" s="326">
        <v>3.38</v>
      </c>
      <c r="AM65" s="326">
        <v>3</v>
      </c>
      <c r="AN65" s="326">
        <v>2.34</v>
      </c>
      <c r="AO65" s="326">
        <v>9.02</v>
      </c>
      <c r="AP65" s="326">
        <v>16.34</v>
      </c>
      <c r="AQ65" s="326">
        <v>12.49</v>
      </c>
      <c r="AR65" s="326">
        <v>0.63</v>
      </c>
    </row>
    <row r="66" spans="1:44">
      <c r="A66" s="263">
        <v>2025</v>
      </c>
      <c r="B66" s="258" t="s">
        <v>362</v>
      </c>
      <c r="C66" s="326">
        <v>3.53</v>
      </c>
      <c r="D66" s="326">
        <v>3.83</v>
      </c>
      <c r="E66" s="326">
        <v>2.92</v>
      </c>
      <c r="F66" s="326">
        <v>8.8699999999999992</v>
      </c>
      <c r="G66" s="326">
        <v>22.41</v>
      </c>
      <c r="H66" s="326">
        <v>16.48</v>
      </c>
      <c r="I66" s="331">
        <v>0.46</v>
      </c>
      <c r="J66" s="124">
        <v>3.76</v>
      </c>
      <c r="K66" s="124">
        <v>3.7</v>
      </c>
      <c r="L66" s="124">
        <v>3.17</v>
      </c>
      <c r="M66" s="124">
        <v>9.3000000000000007</v>
      </c>
      <c r="N66" s="124">
        <v>17.489999999999998</v>
      </c>
      <c r="O66" s="124">
        <v>14.44</v>
      </c>
      <c r="P66" s="150">
        <v>0.93</v>
      </c>
      <c r="Q66" s="336">
        <v>3.71</v>
      </c>
      <c r="R66" s="326">
        <v>3.59</v>
      </c>
      <c r="S66" s="326">
        <v>2.29</v>
      </c>
      <c r="T66" s="326">
        <v>9.1</v>
      </c>
      <c r="U66" s="326">
        <v>19.29</v>
      </c>
      <c r="V66" s="326">
        <v>13.76</v>
      </c>
      <c r="W66" s="331">
        <v>0.38</v>
      </c>
      <c r="X66" s="124">
        <v>3.88</v>
      </c>
      <c r="Y66" s="124">
        <v>3.27</v>
      </c>
      <c r="Z66" s="124">
        <v>2.67</v>
      </c>
      <c r="AA66" s="124">
        <v>8.8699999999999992</v>
      </c>
      <c r="AB66" s="124">
        <v>14.62</v>
      </c>
      <c r="AC66" s="124">
        <v>11.97</v>
      </c>
      <c r="AD66" s="150">
        <v>0.66</v>
      </c>
      <c r="AE66" s="326">
        <v>3.62</v>
      </c>
      <c r="AF66" s="326">
        <v>3.71</v>
      </c>
      <c r="AG66" s="326">
        <v>2.6</v>
      </c>
      <c r="AH66" s="326">
        <v>8.99</v>
      </c>
      <c r="AI66" s="326">
        <v>20.81</v>
      </c>
      <c r="AJ66" s="326">
        <v>15.08</v>
      </c>
      <c r="AK66" s="331">
        <v>0.42</v>
      </c>
      <c r="AL66" s="326">
        <v>3.83</v>
      </c>
      <c r="AM66" s="326">
        <v>3.47</v>
      </c>
      <c r="AN66" s="326">
        <v>2.9</v>
      </c>
      <c r="AO66" s="326">
        <v>9.07</v>
      </c>
      <c r="AP66" s="326">
        <v>15.95</v>
      </c>
      <c r="AQ66" s="326">
        <v>13.12</v>
      </c>
      <c r="AR66" s="326">
        <v>0.79</v>
      </c>
    </row>
    <row r="67" spans="1:44">
      <c r="A67" s="263">
        <v>2025</v>
      </c>
      <c r="B67" s="258" t="s">
        <v>363</v>
      </c>
      <c r="C67" s="326">
        <v>4.62</v>
      </c>
      <c r="D67" s="326">
        <v>5.36</v>
      </c>
      <c r="E67" s="326">
        <v>4.42</v>
      </c>
      <c r="F67" s="326">
        <v>9.14</v>
      </c>
      <c r="G67" s="326">
        <v>21.65</v>
      </c>
      <c r="H67" s="326">
        <v>16.38</v>
      </c>
      <c r="I67" s="331">
        <v>0.59</v>
      </c>
      <c r="J67" s="124">
        <v>4.5199999999999996</v>
      </c>
      <c r="K67" s="124">
        <v>4.93</v>
      </c>
      <c r="L67" s="124">
        <v>4.38</v>
      </c>
      <c r="M67" s="124">
        <v>9.5299999999999994</v>
      </c>
      <c r="N67" s="124">
        <v>16.97</v>
      </c>
      <c r="O67" s="124">
        <v>14.59</v>
      </c>
      <c r="P67" s="150">
        <v>1.0900000000000001</v>
      </c>
      <c r="Q67" s="336">
        <v>4.37</v>
      </c>
      <c r="R67" s="326">
        <v>4.62</v>
      </c>
      <c r="S67" s="326">
        <v>3.61</v>
      </c>
      <c r="T67" s="326">
        <v>9.02</v>
      </c>
      <c r="U67" s="326">
        <v>18.21</v>
      </c>
      <c r="V67" s="326">
        <v>13.76</v>
      </c>
      <c r="W67" s="331">
        <v>0.51</v>
      </c>
      <c r="X67" s="124">
        <v>4.42</v>
      </c>
      <c r="Y67" s="124">
        <v>4.32</v>
      </c>
      <c r="Z67" s="124">
        <v>3.62</v>
      </c>
      <c r="AA67" s="124">
        <v>9.0299999999999994</v>
      </c>
      <c r="AB67" s="124">
        <v>13.8</v>
      </c>
      <c r="AC67" s="124">
        <v>11.66</v>
      </c>
      <c r="AD67" s="150">
        <v>0.81</v>
      </c>
      <c r="AE67" s="326">
        <v>4.49</v>
      </c>
      <c r="AF67" s="326">
        <v>4.9800000000000004</v>
      </c>
      <c r="AG67" s="326">
        <v>4</v>
      </c>
      <c r="AH67" s="326">
        <v>9.08</v>
      </c>
      <c r="AI67" s="326">
        <v>19.86</v>
      </c>
      <c r="AJ67" s="326">
        <v>15.02</v>
      </c>
      <c r="AK67" s="331">
        <v>0.55000000000000004</v>
      </c>
      <c r="AL67" s="326">
        <v>4.46</v>
      </c>
      <c r="AM67" s="326">
        <v>4.5999999999999996</v>
      </c>
      <c r="AN67" s="326">
        <v>3.97</v>
      </c>
      <c r="AO67" s="326">
        <v>9.26</v>
      </c>
      <c r="AP67" s="326">
        <v>15.27</v>
      </c>
      <c r="AQ67" s="326">
        <v>13.01</v>
      </c>
      <c r="AR67" s="326">
        <v>0.94</v>
      </c>
    </row>
    <row r="68" spans="1:44">
      <c r="A68" s="263">
        <v>2025</v>
      </c>
      <c r="B68" s="258" t="s">
        <v>364</v>
      </c>
      <c r="C68" s="326">
        <v>5.55</v>
      </c>
      <c r="D68" s="326">
        <v>6.73</v>
      </c>
      <c r="E68" s="326">
        <v>5.87</v>
      </c>
      <c r="F68" s="326">
        <v>9.14</v>
      </c>
      <c r="G68" s="326">
        <v>19.149999999999999</v>
      </c>
      <c r="H68" s="326">
        <v>14.93</v>
      </c>
      <c r="I68" s="331">
        <v>0.76</v>
      </c>
      <c r="J68" s="124">
        <v>5.57</v>
      </c>
      <c r="K68" s="124">
        <v>6.31</v>
      </c>
      <c r="L68" s="124">
        <v>5.81</v>
      </c>
      <c r="M68" s="124">
        <v>10.02</v>
      </c>
      <c r="N68" s="124">
        <v>15.76</v>
      </c>
      <c r="O68" s="124">
        <v>13.7</v>
      </c>
      <c r="P68" s="150">
        <v>1.34</v>
      </c>
      <c r="Q68" s="336">
        <v>5.31</v>
      </c>
      <c r="R68" s="326">
        <v>5.91</v>
      </c>
      <c r="S68" s="326">
        <v>4.8</v>
      </c>
      <c r="T68" s="326">
        <v>8.39</v>
      </c>
      <c r="U68" s="326">
        <v>16.38</v>
      </c>
      <c r="V68" s="326">
        <v>12.63</v>
      </c>
      <c r="W68" s="331">
        <v>0.64</v>
      </c>
      <c r="X68" s="124">
        <v>5.23</v>
      </c>
      <c r="Y68" s="124">
        <v>5.4</v>
      </c>
      <c r="Z68" s="124">
        <v>4.96</v>
      </c>
      <c r="AA68" s="124">
        <v>9.01</v>
      </c>
      <c r="AB68" s="124">
        <v>12.58</v>
      </c>
      <c r="AC68" s="124">
        <v>10.84</v>
      </c>
      <c r="AD68" s="150">
        <v>1.0900000000000001</v>
      </c>
      <c r="AE68" s="326">
        <v>5.42</v>
      </c>
      <c r="AF68" s="326">
        <v>6.3</v>
      </c>
      <c r="AG68" s="326">
        <v>5.31</v>
      </c>
      <c r="AH68" s="326">
        <v>8.75</v>
      </c>
      <c r="AI68" s="326">
        <v>17.690000000000001</v>
      </c>
      <c r="AJ68" s="326">
        <v>13.72</v>
      </c>
      <c r="AK68" s="331">
        <v>0.7</v>
      </c>
      <c r="AL68" s="326">
        <v>5.38</v>
      </c>
      <c r="AM68" s="326">
        <v>5.82</v>
      </c>
      <c r="AN68" s="326">
        <v>5.35</v>
      </c>
      <c r="AO68" s="326">
        <v>9.48</v>
      </c>
      <c r="AP68" s="326">
        <v>14.05</v>
      </c>
      <c r="AQ68" s="326">
        <v>12.16</v>
      </c>
      <c r="AR68" s="326">
        <v>1.2</v>
      </c>
    </row>
    <row r="69" spans="1:44">
      <c r="A69" s="263">
        <v>2025</v>
      </c>
      <c r="B69" s="258" t="s">
        <v>365</v>
      </c>
      <c r="C69" s="326">
        <v>6.78</v>
      </c>
      <c r="D69" s="326">
        <v>8.0299999999999994</v>
      </c>
      <c r="E69" s="326">
        <v>6.9</v>
      </c>
      <c r="F69" s="326">
        <v>8.89</v>
      </c>
      <c r="G69" s="326">
        <v>16.440000000000001</v>
      </c>
      <c r="H69" s="326">
        <v>12.03</v>
      </c>
      <c r="I69" s="331">
        <v>0.94</v>
      </c>
      <c r="J69" s="124">
        <v>6.86</v>
      </c>
      <c r="K69" s="124">
        <v>7.37</v>
      </c>
      <c r="L69" s="124">
        <v>7.1</v>
      </c>
      <c r="M69" s="124">
        <v>10.26</v>
      </c>
      <c r="N69" s="124">
        <v>14.25</v>
      </c>
      <c r="O69" s="124">
        <v>12.15</v>
      </c>
      <c r="P69" s="150">
        <v>1.51</v>
      </c>
      <c r="Q69" s="336">
        <v>6.24</v>
      </c>
      <c r="R69" s="326">
        <v>7.02</v>
      </c>
      <c r="S69" s="326">
        <v>6.15</v>
      </c>
      <c r="T69" s="326">
        <v>8.07</v>
      </c>
      <c r="U69" s="326">
        <v>13.5</v>
      </c>
      <c r="V69" s="326">
        <v>10.55</v>
      </c>
      <c r="W69" s="331">
        <v>0.73</v>
      </c>
      <c r="X69" s="124">
        <v>5.96</v>
      </c>
      <c r="Y69" s="124">
        <v>6.49</v>
      </c>
      <c r="Z69" s="124">
        <v>6.12</v>
      </c>
      <c r="AA69" s="124">
        <v>8.82</v>
      </c>
      <c r="AB69" s="124">
        <v>11.44</v>
      </c>
      <c r="AC69" s="124">
        <v>9.5</v>
      </c>
      <c r="AD69" s="150">
        <v>1.24</v>
      </c>
      <c r="AE69" s="326">
        <v>6.49</v>
      </c>
      <c r="AF69" s="326">
        <v>7.48</v>
      </c>
      <c r="AG69" s="326">
        <v>6.5</v>
      </c>
      <c r="AH69" s="326">
        <v>8.4499999999999993</v>
      </c>
      <c r="AI69" s="326">
        <v>14.86</v>
      </c>
      <c r="AJ69" s="326">
        <v>11.24</v>
      </c>
      <c r="AK69" s="331">
        <v>0.83</v>
      </c>
      <c r="AL69" s="326">
        <v>6.37</v>
      </c>
      <c r="AM69" s="326">
        <v>6.89</v>
      </c>
      <c r="AN69" s="326">
        <v>6.57</v>
      </c>
      <c r="AO69" s="326">
        <v>9.48</v>
      </c>
      <c r="AP69" s="326">
        <v>12.73</v>
      </c>
      <c r="AQ69" s="326">
        <v>10.71</v>
      </c>
      <c r="AR69" s="326">
        <v>1.36</v>
      </c>
    </row>
    <row r="70" spans="1:44">
      <c r="A70" s="263">
        <v>2025</v>
      </c>
      <c r="B70" s="258" t="s">
        <v>366</v>
      </c>
      <c r="C70" s="326">
        <v>7.03</v>
      </c>
      <c r="D70" s="326">
        <v>8.0500000000000007</v>
      </c>
      <c r="E70" s="326">
        <v>7.37</v>
      </c>
      <c r="F70" s="326">
        <v>8.18</v>
      </c>
      <c r="G70" s="326">
        <v>13.23</v>
      </c>
      <c r="H70" s="326">
        <v>9.11</v>
      </c>
      <c r="I70" s="331">
        <v>0.9</v>
      </c>
      <c r="J70" s="124">
        <v>7.44</v>
      </c>
      <c r="K70" s="124">
        <v>7.92</v>
      </c>
      <c r="L70" s="124">
        <v>7.82</v>
      </c>
      <c r="M70" s="124">
        <v>10.15</v>
      </c>
      <c r="N70" s="124">
        <v>12.45</v>
      </c>
      <c r="O70" s="124">
        <v>10.3</v>
      </c>
      <c r="P70" s="150">
        <v>1.75</v>
      </c>
      <c r="Q70" s="336">
        <v>6.57</v>
      </c>
      <c r="R70" s="326">
        <v>7.79</v>
      </c>
      <c r="S70" s="326">
        <v>7.17</v>
      </c>
      <c r="T70" s="326">
        <v>7.04</v>
      </c>
      <c r="U70" s="326">
        <v>11.34</v>
      </c>
      <c r="V70" s="326">
        <v>8.06</v>
      </c>
      <c r="W70" s="331">
        <v>0.83</v>
      </c>
      <c r="X70" s="124">
        <v>6.66</v>
      </c>
      <c r="Y70" s="124">
        <v>7.11</v>
      </c>
      <c r="Z70" s="124">
        <v>6.94</v>
      </c>
      <c r="AA70" s="124">
        <v>8.59</v>
      </c>
      <c r="AB70" s="124">
        <v>9.9700000000000006</v>
      </c>
      <c r="AC70" s="124">
        <v>8.25</v>
      </c>
      <c r="AD70" s="150">
        <v>1.35</v>
      </c>
      <c r="AE70" s="326">
        <v>6.77</v>
      </c>
      <c r="AF70" s="326">
        <v>7.9</v>
      </c>
      <c r="AG70" s="326">
        <v>7.25</v>
      </c>
      <c r="AH70" s="326">
        <v>7.52</v>
      </c>
      <c r="AI70" s="326">
        <v>12.14</v>
      </c>
      <c r="AJ70" s="326">
        <v>8.51</v>
      </c>
      <c r="AK70" s="331">
        <v>0.86</v>
      </c>
      <c r="AL70" s="326">
        <v>7</v>
      </c>
      <c r="AM70" s="326">
        <v>7.46</v>
      </c>
      <c r="AN70" s="326">
        <v>7.32</v>
      </c>
      <c r="AO70" s="326">
        <v>9.27</v>
      </c>
      <c r="AP70" s="326">
        <v>11.04</v>
      </c>
      <c r="AQ70" s="326">
        <v>9.1300000000000008</v>
      </c>
      <c r="AR70" s="326">
        <v>1.52</v>
      </c>
    </row>
    <row r="71" spans="1:44">
      <c r="A71" s="263">
        <v>2025</v>
      </c>
      <c r="B71" s="122" t="s">
        <v>367</v>
      </c>
      <c r="C71" s="148">
        <v>7.22</v>
      </c>
      <c r="D71" s="148">
        <v>7.95</v>
      </c>
      <c r="E71" s="148">
        <v>7.18</v>
      </c>
      <c r="F71" s="148">
        <v>6.97</v>
      </c>
      <c r="G71" s="148">
        <v>10.1</v>
      </c>
      <c r="H71" s="148">
        <v>6.7</v>
      </c>
      <c r="I71" s="149">
        <v>0.82</v>
      </c>
      <c r="J71" s="124">
        <v>8.27</v>
      </c>
      <c r="K71" s="124">
        <v>8.3000000000000007</v>
      </c>
      <c r="L71" s="124">
        <v>8.27</v>
      </c>
      <c r="M71" s="124">
        <v>10.220000000000001</v>
      </c>
      <c r="N71" s="124">
        <v>11.45</v>
      </c>
      <c r="O71" s="124">
        <v>8.3699999999999992</v>
      </c>
      <c r="P71" s="150">
        <v>1.82</v>
      </c>
      <c r="Q71" s="151">
        <v>6.43</v>
      </c>
      <c r="R71" s="148">
        <v>7.38</v>
      </c>
      <c r="S71" s="148">
        <v>6.81</v>
      </c>
      <c r="T71" s="148">
        <v>6.19</v>
      </c>
      <c r="U71" s="148">
        <v>8.1300000000000008</v>
      </c>
      <c r="V71" s="148">
        <v>6.48</v>
      </c>
      <c r="W71" s="149">
        <v>0.75</v>
      </c>
      <c r="X71" s="124">
        <v>7.53</v>
      </c>
      <c r="Y71" s="124">
        <v>7.63</v>
      </c>
      <c r="Z71" s="124">
        <v>7.33</v>
      </c>
      <c r="AA71" s="124">
        <v>8.52</v>
      </c>
      <c r="AB71" s="124">
        <v>8.69</v>
      </c>
      <c r="AC71" s="124">
        <v>6.84</v>
      </c>
      <c r="AD71" s="150">
        <v>1.58</v>
      </c>
      <c r="AE71" s="148">
        <v>6.72</v>
      </c>
      <c r="AF71" s="148">
        <v>7.59</v>
      </c>
      <c r="AG71" s="148">
        <v>6.94</v>
      </c>
      <c r="AH71" s="148">
        <v>6.47</v>
      </c>
      <c r="AI71" s="148">
        <v>8.84</v>
      </c>
      <c r="AJ71" s="148">
        <v>6.56</v>
      </c>
      <c r="AK71" s="149">
        <v>0.78</v>
      </c>
      <c r="AL71" s="148">
        <v>7.81</v>
      </c>
      <c r="AM71" s="148">
        <v>7.87</v>
      </c>
      <c r="AN71" s="148">
        <v>7.68</v>
      </c>
      <c r="AO71" s="148">
        <v>9.14</v>
      </c>
      <c r="AP71" s="148">
        <v>9.7100000000000009</v>
      </c>
      <c r="AQ71" s="148">
        <v>7.4</v>
      </c>
      <c r="AR71" s="148">
        <v>1.67</v>
      </c>
    </row>
    <row r="72" spans="1:44">
      <c r="A72" s="263">
        <v>2025</v>
      </c>
      <c r="B72" s="122" t="s">
        <v>274</v>
      </c>
      <c r="C72" s="148">
        <v>2.65</v>
      </c>
      <c r="D72" s="148">
        <v>2.78</v>
      </c>
      <c r="E72" s="148">
        <v>2.2000000000000002</v>
      </c>
      <c r="F72" s="148">
        <v>8.66</v>
      </c>
      <c r="G72" s="148">
        <v>16.350000000000001</v>
      </c>
      <c r="H72" s="148">
        <v>8.17</v>
      </c>
      <c r="I72" s="149">
        <v>0.27</v>
      </c>
      <c r="J72" s="124">
        <v>3.64</v>
      </c>
      <c r="K72" s="124">
        <v>3.71</v>
      </c>
      <c r="L72" s="124">
        <v>3.29</v>
      </c>
      <c r="M72" s="124">
        <v>9.36</v>
      </c>
      <c r="N72" s="124">
        <v>15.51</v>
      </c>
      <c r="O72" s="124">
        <v>10.67</v>
      </c>
      <c r="P72" s="150">
        <v>0.75</v>
      </c>
      <c r="Q72" s="151">
        <v>2.62</v>
      </c>
      <c r="R72" s="148">
        <v>2.54</v>
      </c>
      <c r="S72" s="148">
        <v>1.8</v>
      </c>
      <c r="T72" s="148">
        <v>8.64</v>
      </c>
      <c r="U72" s="148">
        <v>14.72</v>
      </c>
      <c r="V72" s="148">
        <v>6.83</v>
      </c>
      <c r="W72" s="149">
        <v>0.23</v>
      </c>
      <c r="X72" s="124">
        <v>3.68</v>
      </c>
      <c r="Y72" s="124">
        <v>3.46</v>
      </c>
      <c r="Z72" s="124">
        <v>2.94</v>
      </c>
      <c r="AA72" s="124">
        <v>9.02</v>
      </c>
      <c r="AB72" s="124">
        <v>13.48</v>
      </c>
      <c r="AC72" s="124">
        <v>8.99</v>
      </c>
      <c r="AD72" s="150">
        <v>0.62</v>
      </c>
      <c r="AE72" s="148">
        <v>2.64</v>
      </c>
      <c r="AF72" s="148">
        <v>2.65</v>
      </c>
      <c r="AG72" s="148">
        <v>1.99</v>
      </c>
      <c r="AH72" s="148">
        <v>8.65</v>
      </c>
      <c r="AI72" s="148">
        <v>15.48</v>
      </c>
      <c r="AJ72" s="148">
        <v>7.46</v>
      </c>
      <c r="AK72" s="149">
        <v>0.25</v>
      </c>
      <c r="AL72" s="148">
        <v>3.66</v>
      </c>
      <c r="AM72" s="148">
        <v>3.58</v>
      </c>
      <c r="AN72" s="148">
        <v>3.1</v>
      </c>
      <c r="AO72" s="148">
        <v>9.18</v>
      </c>
      <c r="AP72" s="148">
        <v>14.42</v>
      </c>
      <c r="AQ72" s="148">
        <v>9.77</v>
      </c>
      <c r="AR72" s="148">
        <v>0.68</v>
      </c>
    </row>
    <row r="73" spans="1:44">
      <c r="A73" s="277" t="s">
        <v>587</v>
      </c>
    </row>
  </sheetData>
  <pageMargins left="0.7" right="0.7" top="0.75" bottom="0.75" header="0.3" footer="0.3"/>
  <pageSetup paperSize="9" orientation="portrait" r:id="rId1"/>
  <drawing r:id="rId2"/>
  <tableParts count="2">
    <tablePart r:id="rId3"/>
    <tablePart r:id="rId4"/>
  </tablePart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W37"/>
  <sheetViews>
    <sheetView zoomScaleNormal="100" workbookViewId="0"/>
  </sheetViews>
  <sheetFormatPr defaultColWidth="9.33203125" defaultRowHeight="13.5"/>
  <cols>
    <col min="1" max="1" width="9.33203125" style="7"/>
    <col min="2" max="2" width="20.5" style="7" bestFit="1" customWidth="1"/>
    <col min="3" max="3" width="30.6640625" style="7" bestFit="1" customWidth="1"/>
    <col min="4" max="4" width="32.1640625" style="7" bestFit="1" customWidth="1"/>
    <col min="5" max="5" width="34.6640625" style="7" bestFit="1" customWidth="1"/>
    <col min="6" max="6" width="30.6640625" style="7" bestFit="1" customWidth="1"/>
    <col min="7" max="7" width="32.1640625" style="7" bestFit="1" customWidth="1"/>
    <col min="8" max="8" width="34.6640625" style="7" bestFit="1" customWidth="1"/>
    <col min="9" max="9" width="35.6640625" style="7" bestFit="1" customWidth="1"/>
    <col min="10" max="10" width="34.33203125" style="7" bestFit="1" customWidth="1"/>
    <col min="11" max="11" width="35.83203125" style="7" bestFit="1" customWidth="1"/>
    <col min="12" max="12" width="33" style="7" bestFit="1" customWidth="1"/>
    <col min="13" max="13" width="34.33203125" style="7" bestFit="1" customWidth="1"/>
    <col min="14" max="14" width="35.83203125" style="7" bestFit="1" customWidth="1"/>
    <col min="15" max="15" width="33" style="7" bestFit="1" customWidth="1"/>
    <col min="16" max="16" width="30.1640625" style="7" bestFit="1" customWidth="1"/>
    <col min="17" max="17" width="32.1640625" style="7" bestFit="1" customWidth="1"/>
    <col min="18" max="18" width="33.83203125" style="7" bestFit="1" customWidth="1"/>
    <col min="19" max="19" width="31.6640625" style="7" bestFit="1" customWidth="1"/>
    <col min="20" max="20" width="32.1640625" style="7" bestFit="1" customWidth="1"/>
    <col min="21" max="21" width="33.83203125" style="7" bestFit="1" customWidth="1"/>
    <col min="22" max="22" width="30.83203125" style="7" bestFit="1" customWidth="1"/>
    <col min="23" max="23" width="30.1640625" style="7" bestFit="1" customWidth="1"/>
    <col min="24" max="16384" width="9.33203125" style="7"/>
  </cols>
  <sheetData>
    <row r="1" spans="1:23">
      <c r="A1" s="36" t="s">
        <v>659</v>
      </c>
    </row>
    <row r="2" spans="1:23" ht="17.25">
      <c r="A2" s="272" t="s">
        <v>1062</v>
      </c>
    </row>
    <row r="3" spans="1:23" ht="17.25">
      <c r="A3" s="273" t="s">
        <v>1063</v>
      </c>
    </row>
    <row r="4" spans="1:23" s="276" customFormat="1" ht="45">
      <c r="A4" s="274" t="s">
        <v>233</v>
      </c>
      <c r="B4" s="275" t="s">
        <v>278</v>
      </c>
      <c r="C4" s="274" t="s">
        <v>595</v>
      </c>
      <c r="D4" s="274" t="s">
        <v>596</v>
      </c>
      <c r="E4" s="274" t="s">
        <v>597</v>
      </c>
      <c r="F4" s="274" t="s">
        <v>598</v>
      </c>
      <c r="G4" s="274" t="s">
        <v>599</v>
      </c>
      <c r="H4" s="274" t="s">
        <v>600</v>
      </c>
      <c r="I4" s="274" t="s">
        <v>601</v>
      </c>
      <c r="J4" s="274" t="s">
        <v>602</v>
      </c>
      <c r="K4" s="274" t="s">
        <v>603</v>
      </c>
      <c r="L4" s="274" t="s">
        <v>604</v>
      </c>
      <c r="M4" s="274" t="s">
        <v>605</v>
      </c>
      <c r="N4" s="274" t="s">
        <v>606</v>
      </c>
      <c r="O4" s="274" t="s">
        <v>607</v>
      </c>
      <c r="P4" s="274" t="s">
        <v>608</v>
      </c>
      <c r="Q4" s="274" t="s">
        <v>609</v>
      </c>
      <c r="R4" s="274" t="s">
        <v>610</v>
      </c>
      <c r="S4" s="274" t="s">
        <v>611</v>
      </c>
      <c r="T4" s="274" t="s">
        <v>612</v>
      </c>
      <c r="U4" s="274" t="s">
        <v>613</v>
      </c>
      <c r="V4" s="274" t="s">
        <v>614</v>
      </c>
      <c r="W4" s="274" t="s">
        <v>615</v>
      </c>
    </row>
    <row r="5" spans="1:23">
      <c r="A5" s="259">
        <v>2016</v>
      </c>
      <c r="B5" s="260" t="s">
        <v>432</v>
      </c>
      <c r="C5" s="93">
        <v>19549</v>
      </c>
      <c r="D5" s="93">
        <v>18587</v>
      </c>
      <c r="E5" s="93">
        <v>12610</v>
      </c>
      <c r="F5" s="93">
        <v>33916</v>
      </c>
      <c r="G5" s="93">
        <v>55449</v>
      </c>
      <c r="H5" s="93">
        <v>38249</v>
      </c>
      <c r="I5" s="158">
        <v>5567</v>
      </c>
      <c r="J5" s="93">
        <v>16207</v>
      </c>
      <c r="K5" s="93">
        <v>14860</v>
      </c>
      <c r="L5" s="93">
        <v>10030</v>
      </c>
      <c r="M5" s="93">
        <v>27807</v>
      </c>
      <c r="N5" s="93">
        <v>39683</v>
      </c>
      <c r="O5" s="93">
        <v>26681</v>
      </c>
      <c r="P5" s="158">
        <v>3967</v>
      </c>
      <c r="Q5" s="93">
        <v>35756</v>
      </c>
      <c r="R5" s="93">
        <v>33447</v>
      </c>
      <c r="S5" s="93">
        <v>22640</v>
      </c>
      <c r="T5" s="93">
        <v>61723</v>
      </c>
      <c r="U5" s="93">
        <v>95132</v>
      </c>
      <c r="V5" s="93">
        <v>64930</v>
      </c>
      <c r="W5" s="93">
        <v>9534</v>
      </c>
    </row>
    <row r="6" spans="1:23">
      <c r="A6" s="259">
        <v>2016</v>
      </c>
      <c r="B6" s="260" t="s">
        <v>433</v>
      </c>
      <c r="C6" s="93">
        <v>34397</v>
      </c>
      <c r="D6" s="93">
        <v>31751</v>
      </c>
      <c r="E6" s="93">
        <v>21134</v>
      </c>
      <c r="F6" s="93">
        <v>82128</v>
      </c>
      <c r="G6" s="93">
        <v>151041</v>
      </c>
      <c r="H6" s="93">
        <v>97437</v>
      </c>
      <c r="I6" s="146">
        <v>10285</v>
      </c>
      <c r="J6" s="93">
        <v>36569</v>
      </c>
      <c r="K6" s="93">
        <v>31930</v>
      </c>
      <c r="L6" s="93">
        <v>20224</v>
      </c>
      <c r="M6" s="93">
        <v>85603</v>
      </c>
      <c r="N6" s="93">
        <v>140386</v>
      </c>
      <c r="O6" s="93">
        <v>89811</v>
      </c>
      <c r="P6" s="146">
        <v>9640</v>
      </c>
      <c r="Q6" s="93">
        <v>70966</v>
      </c>
      <c r="R6" s="93">
        <v>63681</v>
      </c>
      <c r="S6" s="93">
        <v>41358</v>
      </c>
      <c r="T6" s="93">
        <v>167731</v>
      </c>
      <c r="U6" s="93">
        <v>291427</v>
      </c>
      <c r="V6" s="93">
        <v>187248</v>
      </c>
      <c r="W6" s="93">
        <v>19925</v>
      </c>
    </row>
    <row r="7" spans="1:23" ht="27">
      <c r="A7" s="259">
        <v>2016</v>
      </c>
      <c r="B7" s="260" t="s">
        <v>434</v>
      </c>
      <c r="C7" s="93">
        <v>8926</v>
      </c>
      <c r="D7" s="93">
        <v>7833</v>
      </c>
      <c r="E7" s="93">
        <v>5191</v>
      </c>
      <c r="F7" s="93">
        <v>24334</v>
      </c>
      <c r="G7" s="93">
        <v>45188</v>
      </c>
      <c r="H7" s="93">
        <v>29057</v>
      </c>
      <c r="I7" s="146">
        <v>2641</v>
      </c>
      <c r="J7" s="93">
        <v>10829</v>
      </c>
      <c r="K7" s="93">
        <v>8877</v>
      </c>
      <c r="L7" s="93">
        <v>5589</v>
      </c>
      <c r="M7" s="93">
        <v>29097</v>
      </c>
      <c r="N7" s="93">
        <v>48005</v>
      </c>
      <c r="O7" s="93">
        <v>30518</v>
      </c>
      <c r="P7" s="146">
        <v>2718</v>
      </c>
      <c r="Q7" s="93">
        <v>19755</v>
      </c>
      <c r="R7" s="93">
        <v>16710</v>
      </c>
      <c r="S7" s="93">
        <v>10780</v>
      </c>
      <c r="T7" s="93">
        <v>53431</v>
      </c>
      <c r="U7" s="93">
        <v>93193</v>
      </c>
      <c r="V7" s="93">
        <v>59575</v>
      </c>
      <c r="W7" s="93">
        <v>5359</v>
      </c>
    </row>
    <row r="8" spans="1:23">
      <c r="A8" s="259">
        <v>2016</v>
      </c>
      <c r="B8" s="187" t="s">
        <v>1095</v>
      </c>
      <c r="C8" s="93">
        <v>11839</v>
      </c>
      <c r="D8" s="93">
        <v>10504</v>
      </c>
      <c r="E8" s="93">
        <v>7061</v>
      </c>
      <c r="F8" s="93">
        <v>36345</v>
      </c>
      <c r="G8" s="93">
        <v>62898</v>
      </c>
      <c r="H8" s="93">
        <v>39497</v>
      </c>
      <c r="I8" s="146">
        <v>3520</v>
      </c>
      <c r="J8" s="93">
        <v>16431</v>
      </c>
      <c r="K8" s="93">
        <v>12923</v>
      </c>
      <c r="L8" s="93">
        <v>7905</v>
      </c>
      <c r="M8" s="93">
        <v>50259</v>
      </c>
      <c r="N8" s="93">
        <v>81653</v>
      </c>
      <c r="O8" s="93">
        <v>46467</v>
      </c>
      <c r="P8" s="146">
        <v>3826</v>
      </c>
      <c r="Q8" s="93">
        <v>28270</v>
      </c>
      <c r="R8" s="93">
        <v>23427</v>
      </c>
      <c r="S8" s="93">
        <v>14966</v>
      </c>
      <c r="T8" s="93">
        <v>86604</v>
      </c>
      <c r="U8" s="93">
        <v>144551</v>
      </c>
      <c r="V8" s="93">
        <v>85964</v>
      </c>
      <c r="W8" s="93">
        <v>7346</v>
      </c>
    </row>
    <row r="9" spans="1:23">
      <c r="A9" s="261">
        <v>2025</v>
      </c>
      <c r="B9" s="262" t="s">
        <v>432</v>
      </c>
      <c r="C9" s="131">
        <v>8297</v>
      </c>
      <c r="D9" s="131">
        <v>8736</v>
      </c>
      <c r="E9" s="131">
        <v>8029</v>
      </c>
      <c r="F9" s="131">
        <v>17313</v>
      </c>
      <c r="G9" s="131">
        <v>32268</v>
      </c>
      <c r="H9" s="131">
        <v>23122</v>
      </c>
      <c r="I9" s="159">
        <v>1626</v>
      </c>
      <c r="J9" s="131">
        <v>6468</v>
      </c>
      <c r="K9" s="131">
        <v>6733</v>
      </c>
      <c r="L9" s="131">
        <v>5977</v>
      </c>
      <c r="M9" s="131">
        <v>12965</v>
      </c>
      <c r="N9" s="131">
        <v>21489</v>
      </c>
      <c r="O9" s="131">
        <v>14700</v>
      </c>
      <c r="P9" s="159">
        <v>1093</v>
      </c>
      <c r="Q9" s="131">
        <v>14765</v>
      </c>
      <c r="R9" s="131">
        <v>15469</v>
      </c>
      <c r="S9" s="131">
        <v>14006</v>
      </c>
      <c r="T9" s="131">
        <v>30278</v>
      </c>
      <c r="U9" s="131">
        <v>53757</v>
      </c>
      <c r="V9" s="131">
        <v>37822</v>
      </c>
      <c r="W9" s="131">
        <v>2719</v>
      </c>
    </row>
    <row r="10" spans="1:23">
      <c r="A10" s="263">
        <v>2025</v>
      </c>
      <c r="B10" s="260" t="s">
        <v>433</v>
      </c>
      <c r="C10" s="93">
        <v>21092</v>
      </c>
      <c r="D10" s="93">
        <v>22063</v>
      </c>
      <c r="E10" s="93">
        <v>18318</v>
      </c>
      <c r="F10" s="93">
        <v>60979</v>
      </c>
      <c r="G10" s="93">
        <v>118672</v>
      </c>
      <c r="H10" s="93">
        <v>77054</v>
      </c>
      <c r="I10" s="146">
        <v>4037</v>
      </c>
      <c r="J10" s="93">
        <v>22797</v>
      </c>
      <c r="K10" s="93">
        <v>22297</v>
      </c>
      <c r="L10" s="93">
        <v>17606</v>
      </c>
      <c r="M10" s="93">
        <v>59712</v>
      </c>
      <c r="N10" s="93">
        <v>103902</v>
      </c>
      <c r="O10" s="93">
        <v>67950</v>
      </c>
      <c r="P10" s="146">
        <v>3664</v>
      </c>
      <c r="Q10" s="93">
        <v>43889</v>
      </c>
      <c r="R10" s="93">
        <v>44360</v>
      </c>
      <c r="S10" s="93">
        <v>35924</v>
      </c>
      <c r="T10" s="93">
        <v>120691</v>
      </c>
      <c r="U10" s="93">
        <v>222574</v>
      </c>
      <c r="V10" s="93">
        <v>145004</v>
      </c>
      <c r="W10" s="93">
        <v>7701</v>
      </c>
    </row>
    <row r="11" spans="1:23" ht="27">
      <c r="A11" s="263">
        <v>2025</v>
      </c>
      <c r="B11" s="260" t="s">
        <v>434</v>
      </c>
      <c r="C11" s="93">
        <v>6473</v>
      </c>
      <c r="D11" s="93">
        <v>6552</v>
      </c>
      <c r="E11" s="93">
        <v>5156</v>
      </c>
      <c r="F11" s="93">
        <v>21490</v>
      </c>
      <c r="G11" s="93">
        <v>40009</v>
      </c>
      <c r="H11" s="93">
        <v>25612</v>
      </c>
      <c r="I11" s="146">
        <v>1167</v>
      </c>
      <c r="J11" s="93">
        <v>8405</v>
      </c>
      <c r="K11" s="93">
        <v>7327</v>
      </c>
      <c r="L11" s="93">
        <v>5531</v>
      </c>
      <c r="M11" s="93">
        <v>25405</v>
      </c>
      <c r="N11" s="93">
        <v>42353</v>
      </c>
      <c r="O11" s="93">
        <v>26179</v>
      </c>
      <c r="P11" s="146">
        <v>1173</v>
      </c>
      <c r="Q11" s="93">
        <v>14878</v>
      </c>
      <c r="R11" s="93">
        <v>13879</v>
      </c>
      <c r="S11" s="93">
        <v>10687</v>
      </c>
      <c r="T11" s="93">
        <v>46895</v>
      </c>
      <c r="U11" s="93">
        <v>82362</v>
      </c>
      <c r="V11" s="93">
        <v>51791</v>
      </c>
      <c r="W11" s="93">
        <v>2340</v>
      </c>
    </row>
    <row r="12" spans="1:23">
      <c r="A12" s="264">
        <v>2025</v>
      </c>
      <c r="B12" s="188" t="s">
        <v>1095</v>
      </c>
      <c r="C12" s="138">
        <v>8780</v>
      </c>
      <c r="D12" s="138">
        <v>8513</v>
      </c>
      <c r="E12" s="138">
        <v>6713</v>
      </c>
      <c r="F12" s="138">
        <v>32432</v>
      </c>
      <c r="G12" s="138">
        <v>57142</v>
      </c>
      <c r="H12" s="138">
        <v>33572</v>
      </c>
      <c r="I12" s="157">
        <v>1398</v>
      </c>
      <c r="J12" s="138">
        <v>14457</v>
      </c>
      <c r="K12" s="138">
        <v>11852</v>
      </c>
      <c r="L12" s="138">
        <v>8259</v>
      </c>
      <c r="M12" s="138">
        <v>51054</v>
      </c>
      <c r="N12" s="138">
        <v>81430</v>
      </c>
      <c r="O12" s="138">
        <v>43949</v>
      </c>
      <c r="P12" s="157">
        <v>1677</v>
      </c>
      <c r="Q12" s="138">
        <v>23237</v>
      </c>
      <c r="R12" s="138">
        <v>20365</v>
      </c>
      <c r="S12" s="138">
        <v>14972</v>
      </c>
      <c r="T12" s="138">
        <v>83486</v>
      </c>
      <c r="U12" s="138">
        <v>138572</v>
      </c>
      <c r="V12" s="138">
        <v>77521</v>
      </c>
      <c r="W12" s="138">
        <v>3075</v>
      </c>
    </row>
    <row r="13" spans="1:23">
      <c r="A13" s="277" t="s">
        <v>587</v>
      </c>
      <c r="B13" s="267"/>
    </row>
    <row r="14" spans="1:23" ht="17.25">
      <c r="A14" s="272" t="s">
        <v>1064</v>
      </c>
    </row>
    <row r="15" spans="1:23" ht="17.25">
      <c r="A15" s="273" t="s">
        <v>1065</v>
      </c>
    </row>
    <row r="16" spans="1:23" ht="45">
      <c r="A16" s="274" t="s">
        <v>233</v>
      </c>
      <c r="B16" s="275" t="s">
        <v>278</v>
      </c>
      <c r="C16" s="274" t="s">
        <v>595</v>
      </c>
      <c r="D16" s="274" t="s">
        <v>596</v>
      </c>
      <c r="E16" s="274" t="s">
        <v>597</v>
      </c>
      <c r="F16" s="274" t="s">
        <v>598</v>
      </c>
      <c r="G16" s="274" t="s">
        <v>599</v>
      </c>
      <c r="H16" s="274" t="s">
        <v>600</v>
      </c>
      <c r="I16" s="274" t="s">
        <v>601</v>
      </c>
      <c r="J16" s="274" t="s">
        <v>602</v>
      </c>
      <c r="K16" s="274" t="s">
        <v>603</v>
      </c>
      <c r="L16" s="274" t="s">
        <v>604</v>
      </c>
      <c r="M16" s="274" t="s">
        <v>605</v>
      </c>
      <c r="N16" s="274" t="s">
        <v>606</v>
      </c>
      <c r="O16" s="274" t="s">
        <v>607</v>
      </c>
      <c r="P16" s="274" t="s">
        <v>608</v>
      </c>
      <c r="Q16" s="274" t="s">
        <v>609</v>
      </c>
      <c r="R16" s="274" t="s">
        <v>610</v>
      </c>
      <c r="S16" s="274" t="s">
        <v>611</v>
      </c>
      <c r="T16" s="274" t="s">
        <v>612</v>
      </c>
      <c r="U16" s="274" t="s">
        <v>613</v>
      </c>
      <c r="V16" s="274" t="s">
        <v>614</v>
      </c>
      <c r="W16" s="274" t="s">
        <v>615</v>
      </c>
    </row>
    <row r="17" spans="1:23">
      <c r="A17" s="259">
        <v>2016</v>
      </c>
      <c r="B17" s="260" t="s">
        <v>432</v>
      </c>
      <c r="C17" s="124">
        <v>6.19</v>
      </c>
      <c r="D17" s="124">
        <v>5.86</v>
      </c>
      <c r="E17" s="124">
        <v>3.97</v>
      </c>
      <c r="F17" s="124">
        <v>12.1</v>
      </c>
      <c r="G17" s="124">
        <v>20.79</v>
      </c>
      <c r="H17" s="124">
        <v>13.59</v>
      </c>
      <c r="I17" s="161">
        <v>1.82</v>
      </c>
      <c r="J17" s="124">
        <v>6.04</v>
      </c>
      <c r="K17" s="124">
        <v>5.58</v>
      </c>
      <c r="L17" s="124">
        <v>3.75</v>
      </c>
      <c r="M17" s="124">
        <v>11.79</v>
      </c>
      <c r="N17" s="124">
        <v>18.420000000000002</v>
      </c>
      <c r="O17" s="124">
        <v>11.53</v>
      </c>
      <c r="P17" s="161">
        <v>1.56</v>
      </c>
      <c r="Q17" s="124">
        <v>6.11</v>
      </c>
      <c r="R17" s="124">
        <v>5.72</v>
      </c>
      <c r="S17" s="124">
        <v>3.86</v>
      </c>
      <c r="T17" s="124">
        <v>11.94</v>
      </c>
      <c r="U17" s="124">
        <v>19.72</v>
      </c>
      <c r="V17" s="124">
        <v>12.67</v>
      </c>
      <c r="W17" s="125">
        <v>1.7</v>
      </c>
    </row>
    <row r="18" spans="1:23">
      <c r="A18" s="259">
        <v>2016</v>
      </c>
      <c r="B18" s="260" t="s">
        <v>433</v>
      </c>
      <c r="C18" s="124">
        <v>5.21</v>
      </c>
      <c r="D18" s="124">
        <v>4.8</v>
      </c>
      <c r="E18" s="124">
        <v>3.23</v>
      </c>
      <c r="F18" s="124">
        <v>11.86</v>
      </c>
      <c r="G18" s="124">
        <v>21.19</v>
      </c>
      <c r="H18" s="124">
        <v>13.76</v>
      </c>
      <c r="I18" s="150">
        <v>1.53</v>
      </c>
      <c r="J18" s="124">
        <v>5.03</v>
      </c>
      <c r="K18" s="124">
        <v>4.41</v>
      </c>
      <c r="L18" s="124">
        <v>2.81</v>
      </c>
      <c r="M18" s="124">
        <v>11.69</v>
      </c>
      <c r="N18" s="124">
        <v>18.89</v>
      </c>
      <c r="O18" s="124">
        <v>11.87</v>
      </c>
      <c r="P18" s="150">
        <v>1.31</v>
      </c>
      <c r="Q18" s="124">
        <v>5.1100000000000003</v>
      </c>
      <c r="R18" s="124">
        <v>4.59</v>
      </c>
      <c r="S18" s="124">
        <v>3.01</v>
      </c>
      <c r="T18" s="124">
        <v>11.76</v>
      </c>
      <c r="U18" s="124">
        <v>19.97</v>
      </c>
      <c r="V18" s="124">
        <v>12.76</v>
      </c>
      <c r="W18" s="125">
        <v>1.41</v>
      </c>
    </row>
    <row r="19" spans="1:23" ht="27">
      <c r="A19" s="259">
        <v>2016</v>
      </c>
      <c r="B19" s="260" t="s">
        <v>434</v>
      </c>
      <c r="C19" s="124">
        <v>4.57</v>
      </c>
      <c r="D19" s="124">
        <v>4.09</v>
      </c>
      <c r="E19" s="124">
        <v>2.77</v>
      </c>
      <c r="F19" s="124">
        <v>11.53</v>
      </c>
      <c r="G19" s="124">
        <v>20.54</v>
      </c>
      <c r="H19" s="124">
        <v>13.39</v>
      </c>
      <c r="I19" s="150">
        <v>1.33</v>
      </c>
      <c r="J19" s="124">
        <v>4.45</v>
      </c>
      <c r="K19" s="124">
        <v>3.74</v>
      </c>
      <c r="L19" s="124">
        <v>2.4</v>
      </c>
      <c r="M19" s="124">
        <v>11.42</v>
      </c>
      <c r="N19" s="124">
        <v>18.3</v>
      </c>
      <c r="O19" s="124">
        <v>11.59</v>
      </c>
      <c r="P19" s="150">
        <v>1.1000000000000001</v>
      </c>
      <c r="Q19" s="124">
        <v>4.49</v>
      </c>
      <c r="R19" s="124">
        <v>3.9</v>
      </c>
      <c r="S19" s="124">
        <v>2.56</v>
      </c>
      <c r="T19" s="124">
        <v>11.46</v>
      </c>
      <c r="U19" s="124">
        <v>19.29</v>
      </c>
      <c r="V19" s="124">
        <v>12.39</v>
      </c>
      <c r="W19" s="125">
        <v>1.2</v>
      </c>
    </row>
    <row r="20" spans="1:23">
      <c r="A20" s="265">
        <v>2016</v>
      </c>
      <c r="B20" s="188" t="s">
        <v>1095</v>
      </c>
      <c r="C20" s="135">
        <v>4.1100000000000003</v>
      </c>
      <c r="D20" s="135">
        <v>3.67</v>
      </c>
      <c r="E20" s="135">
        <v>2.5099999999999998</v>
      </c>
      <c r="F20" s="135">
        <v>11.47</v>
      </c>
      <c r="G20" s="135">
        <v>19.55</v>
      </c>
      <c r="H20" s="135">
        <v>12.93</v>
      </c>
      <c r="I20" s="154">
        <v>1.22</v>
      </c>
      <c r="J20" s="135">
        <v>4.29</v>
      </c>
      <c r="K20" s="135">
        <v>3.5</v>
      </c>
      <c r="L20" s="135">
        <v>2.2200000000000002</v>
      </c>
      <c r="M20" s="135">
        <v>11.27</v>
      </c>
      <c r="N20" s="135">
        <v>17.760000000000002</v>
      </c>
      <c r="O20" s="135">
        <v>11.1</v>
      </c>
      <c r="P20" s="154">
        <v>1.02</v>
      </c>
      <c r="Q20" s="135">
        <v>4.22</v>
      </c>
      <c r="R20" s="135">
        <v>3.58</v>
      </c>
      <c r="S20" s="135">
        <v>2.35</v>
      </c>
      <c r="T20" s="135">
        <v>11.38</v>
      </c>
      <c r="U20" s="135">
        <v>18.579999999999998</v>
      </c>
      <c r="V20" s="135">
        <v>11.93</v>
      </c>
      <c r="W20" s="136">
        <v>1.1100000000000001</v>
      </c>
    </row>
    <row r="21" spans="1:23">
      <c r="A21" s="263">
        <v>2025</v>
      </c>
      <c r="B21" s="260" t="s">
        <v>432</v>
      </c>
      <c r="C21" s="124">
        <v>4.07</v>
      </c>
      <c r="D21" s="124">
        <v>4.16</v>
      </c>
      <c r="E21" s="124">
        <v>3.8</v>
      </c>
      <c r="F21" s="124">
        <v>9.5500000000000007</v>
      </c>
      <c r="G21" s="124">
        <v>17.93</v>
      </c>
      <c r="H21" s="124">
        <v>11.76</v>
      </c>
      <c r="I21" s="150">
        <v>0.75</v>
      </c>
      <c r="J21" s="124">
        <v>4.17</v>
      </c>
      <c r="K21" s="124">
        <v>4.3499999999999996</v>
      </c>
      <c r="L21" s="124">
        <v>3.81</v>
      </c>
      <c r="M21" s="124">
        <v>9.3000000000000007</v>
      </c>
      <c r="N21" s="124">
        <v>15.74</v>
      </c>
      <c r="O21" s="124">
        <v>9.76</v>
      </c>
      <c r="P21" s="150">
        <v>0.67</v>
      </c>
      <c r="Q21" s="124">
        <v>4.1100000000000003</v>
      </c>
      <c r="R21" s="124">
        <v>4.24</v>
      </c>
      <c r="S21" s="124">
        <v>3.8</v>
      </c>
      <c r="T21" s="124">
        <v>9.44</v>
      </c>
      <c r="U21" s="124">
        <v>16.96</v>
      </c>
      <c r="V21" s="124">
        <v>10.89</v>
      </c>
      <c r="W21" s="125">
        <v>0.71</v>
      </c>
    </row>
    <row r="22" spans="1:23">
      <c r="A22" s="263">
        <v>2025</v>
      </c>
      <c r="B22" s="260" t="s">
        <v>433</v>
      </c>
      <c r="C22" s="124">
        <v>3.29</v>
      </c>
      <c r="D22" s="124">
        <v>3.44</v>
      </c>
      <c r="E22" s="124">
        <v>2.87</v>
      </c>
      <c r="F22" s="124">
        <v>9.56</v>
      </c>
      <c r="G22" s="124">
        <v>18.420000000000002</v>
      </c>
      <c r="H22" s="124">
        <v>11.8</v>
      </c>
      <c r="I22" s="150">
        <v>0.62</v>
      </c>
      <c r="J22" s="124">
        <v>3.41</v>
      </c>
      <c r="K22" s="124">
        <v>3.33</v>
      </c>
      <c r="L22" s="124">
        <v>2.61</v>
      </c>
      <c r="M22" s="124">
        <v>9.4700000000000006</v>
      </c>
      <c r="N22" s="124">
        <v>16.41</v>
      </c>
      <c r="O22" s="124">
        <v>10.15</v>
      </c>
      <c r="P22" s="150">
        <v>0.53</v>
      </c>
      <c r="Q22" s="124">
        <v>3.34</v>
      </c>
      <c r="R22" s="124">
        <v>3.37</v>
      </c>
      <c r="S22" s="124">
        <v>2.73</v>
      </c>
      <c r="T22" s="124">
        <v>9.5</v>
      </c>
      <c r="U22" s="124">
        <v>17.37</v>
      </c>
      <c r="V22" s="124">
        <v>10.93</v>
      </c>
      <c r="W22" s="125">
        <v>0.57999999999999996</v>
      </c>
    </row>
    <row r="23" spans="1:23" ht="27">
      <c r="A23" s="263">
        <v>2025</v>
      </c>
      <c r="B23" s="260" t="s">
        <v>434</v>
      </c>
      <c r="C23" s="124">
        <v>2.82</v>
      </c>
      <c r="D23" s="124">
        <v>2.89</v>
      </c>
      <c r="E23" s="124">
        <v>2.2999999999999998</v>
      </c>
      <c r="F23" s="124">
        <v>9.17</v>
      </c>
      <c r="G23" s="124">
        <v>17.05</v>
      </c>
      <c r="H23" s="124">
        <v>11.02</v>
      </c>
      <c r="I23" s="150">
        <v>0.52</v>
      </c>
      <c r="J23" s="124">
        <v>3.06</v>
      </c>
      <c r="K23" s="124">
        <v>2.68</v>
      </c>
      <c r="L23" s="124">
        <v>2.02</v>
      </c>
      <c r="M23" s="124">
        <v>9.3000000000000007</v>
      </c>
      <c r="N23" s="124">
        <v>15.47</v>
      </c>
      <c r="O23" s="124">
        <v>9.4499999999999993</v>
      </c>
      <c r="P23" s="150">
        <v>0.42</v>
      </c>
      <c r="Q23" s="124">
        <v>2.95</v>
      </c>
      <c r="R23" s="124">
        <v>2.77</v>
      </c>
      <c r="S23" s="124">
        <v>2.14</v>
      </c>
      <c r="T23" s="124">
        <v>9.23</v>
      </c>
      <c r="U23" s="124">
        <v>16.170000000000002</v>
      </c>
      <c r="V23" s="124">
        <v>10.16</v>
      </c>
      <c r="W23" s="125">
        <v>0.47</v>
      </c>
    </row>
    <row r="24" spans="1:23">
      <c r="A24" s="264">
        <v>2025</v>
      </c>
      <c r="B24" s="188" t="s">
        <v>1095</v>
      </c>
      <c r="C24" s="135">
        <v>2.59</v>
      </c>
      <c r="D24" s="135">
        <v>2.5299999999999998</v>
      </c>
      <c r="E24" s="135">
        <v>2.0099999999999998</v>
      </c>
      <c r="F24" s="135">
        <v>8.8800000000000008</v>
      </c>
      <c r="G24" s="135">
        <v>15.89</v>
      </c>
      <c r="H24" s="135">
        <v>9.98</v>
      </c>
      <c r="I24" s="154">
        <v>0.43</v>
      </c>
      <c r="J24" s="135">
        <v>2.87</v>
      </c>
      <c r="K24" s="135">
        <v>2.4</v>
      </c>
      <c r="L24" s="135">
        <v>1.74</v>
      </c>
      <c r="M24" s="135">
        <v>9</v>
      </c>
      <c r="N24" s="135">
        <v>14.49</v>
      </c>
      <c r="O24" s="135">
        <v>8.75</v>
      </c>
      <c r="P24" s="154">
        <v>0.36</v>
      </c>
      <c r="Q24" s="135">
        <v>2.76</v>
      </c>
      <c r="R24" s="135">
        <v>2.46</v>
      </c>
      <c r="S24" s="135">
        <v>1.85</v>
      </c>
      <c r="T24" s="135">
        <v>8.9600000000000009</v>
      </c>
      <c r="U24" s="135">
        <v>15.09</v>
      </c>
      <c r="V24" s="135">
        <v>9.27</v>
      </c>
      <c r="W24" s="136">
        <v>0.39</v>
      </c>
    </row>
    <row r="25" spans="1:23">
      <c r="A25" s="277" t="s">
        <v>587</v>
      </c>
    </row>
    <row r="26" spans="1:23" ht="17.25">
      <c r="A26" s="272" t="s">
        <v>1066</v>
      </c>
    </row>
    <row r="27" spans="1:23" ht="17.25">
      <c r="A27" s="273" t="s">
        <v>1067</v>
      </c>
    </row>
    <row r="28" spans="1:23" ht="45">
      <c r="A28" s="274" t="s">
        <v>233</v>
      </c>
      <c r="B28" s="275" t="s">
        <v>278</v>
      </c>
      <c r="C28" s="274" t="s">
        <v>595</v>
      </c>
      <c r="D28" s="274" t="s">
        <v>596</v>
      </c>
      <c r="E28" s="274" t="s">
        <v>597</v>
      </c>
      <c r="F28" s="274" t="s">
        <v>598</v>
      </c>
      <c r="G28" s="274" t="s">
        <v>599</v>
      </c>
      <c r="H28" s="274" t="s">
        <v>600</v>
      </c>
      <c r="I28" s="274" t="s">
        <v>601</v>
      </c>
      <c r="J28" s="274" t="s">
        <v>602</v>
      </c>
      <c r="K28" s="274" t="s">
        <v>603</v>
      </c>
      <c r="L28" s="274" t="s">
        <v>604</v>
      </c>
      <c r="M28" s="274" t="s">
        <v>605</v>
      </c>
      <c r="N28" s="274" t="s">
        <v>606</v>
      </c>
      <c r="O28" s="274" t="s">
        <v>607</v>
      </c>
      <c r="P28" s="274" t="s">
        <v>608</v>
      </c>
      <c r="Q28" s="274" t="s">
        <v>609</v>
      </c>
      <c r="R28" s="274" t="s">
        <v>610</v>
      </c>
      <c r="S28" s="274" t="s">
        <v>611</v>
      </c>
      <c r="T28" s="274" t="s">
        <v>612</v>
      </c>
      <c r="U28" s="274" t="s">
        <v>613</v>
      </c>
      <c r="V28" s="274" t="s">
        <v>614</v>
      </c>
      <c r="W28" s="274" t="s">
        <v>615</v>
      </c>
    </row>
    <row r="29" spans="1:23">
      <c r="A29" s="259">
        <v>2016</v>
      </c>
      <c r="B29" s="260" t="s">
        <v>432</v>
      </c>
      <c r="C29" s="124">
        <v>3.11</v>
      </c>
      <c r="D29" s="124">
        <v>2.95</v>
      </c>
      <c r="E29" s="124">
        <v>2</v>
      </c>
      <c r="F29" s="124">
        <v>6.01</v>
      </c>
      <c r="G29" s="124">
        <v>10.3</v>
      </c>
      <c r="H29" s="124">
        <v>6.78</v>
      </c>
      <c r="I29" s="161">
        <v>0.91</v>
      </c>
      <c r="J29" s="124">
        <v>3.15</v>
      </c>
      <c r="K29" s="124">
        <v>2.9</v>
      </c>
      <c r="L29" s="124">
        <v>1.95</v>
      </c>
      <c r="M29" s="124">
        <v>6.13</v>
      </c>
      <c r="N29" s="124">
        <v>9.5399999999999991</v>
      </c>
      <c r="O29" s="124">
        <v>5.99</v>
      </c>
      <c r="P29" s="161">
        <v>0.81</v>
      </c>
      <c r="Q29" s="124">
        <v>3.12</v>
      </c>
      <c r="R29" s="124">
        <v>2.92</v>
      </c>
      <c r="S29" s="124">
        <v>1.97</v>
      </c>
      <c r="T29" s="124">
        <v>6.05</v>
      </c>
      <c r="U29" s="124">
        <v>9.9499999999999993</v>
      </c>
      <c r="V29" s="124">
        <v>6.43</v>
      </c>
      <c r="W29" s="125">
        <v>0.87</v>
      </c>
    </row>
    <row r="30" spans="1:23">
      <c r="A30" s="259">
        <v>2016</v>
      </c>
      <c r="B30" s="260" t="s">
        <v>433</v>
      </c>
      <c r="C30" s="124">
        <v>3.12</v>
      </c>
      <c r="D30" s="124">
        <v>2.88</v>
      </c>
      <c r="E30" s="124">
        <v>1.93</v>
      </c>
      <c r="F30" s="124">
        <v>7.09</v>
      </c>
      <c r="G30" s="124">
        <v>12.69</v>
      </c>
      <c r="H30" s="124">
        <v>8.26</v>
      </c>
      <c r="I30" s="150">
        <v>0.92</v>
      </c>
      <c r="J30" s="124">
        <v>3.26</v>
      </c>
      <c r="K30" s="124">
        <v>2.86</v>
      </c>
      <c r="L30" s="124">
        <v>1.81</v>
      </c>
      <c r="M30" s="124">
        <v>7.66</v>
      </c>
      <c r="N30" s="124">
        <v>12.44</v>
      </c>
      <c r="O30" s="124">
        <v>7.8</v>
      </c>
      <c r="P30" s="150">
        <v>0.85</v>
      </c>
      <c r="Q30" s="124">
        <v>3.18</v>
      </c>
      <c r="R30" s="124">
        <v>2.86</v>
      </c>
      <c r="S30" s="124">
        <v>1.87</v>
      </c>
      <c r="T30" s="124">
        <v>7.35</v>
      </c>
      <c r="U30" s="124">
        <v>12.52</v>
      </c>
      <c r="V30" s="124">
        <v>8</v>
      </c>
      <c r="W30" s="125">
        <v>0.88</v>
      </c>
    </row>
    <row r="31" spans="1:23" ht="27">
      <c r="A31" s="259">
        <v>2016</v>
      </c>
      <c r="B31" s="260" t="s">
        <v>434</v>
      </c>
      <c r="C31" s="124">
        <v>2.99</v>
      </c>
      <c r="D31" s="124">
        <v>2.68</v>
      </c>
      <c r="E31" s="124">
        <v>1.82</v>
      </c>
      <c r="F31" s="124">
        <v>7.5</v>
      </c>
      <c r="G31" s="124">
        <v>13.38</v>
      </c>
      <c r="H31" s="124">
        <v>8.7899999999999991</v>
      </c>
      <c r="I31" s="150">
        <v>0.87</v>
      </c>
      <c r="J31" s="124">
        <v>3.12</v>
      </c>
      <c r="K31" s="124">
        <v>2.62</v>
      </c>
      <c r="L31" s="124">
        <v>1.68</v>
      </c>
      <c r="M31" s="124">
        <v>8.0299999999999994</v>
      </c>
      <c r="N31" s="124">
        <v>12.89</v>
      </c>
      <c r="O31" s="124">
        <v>8.17</v>
      </c>
      <c r="P31" s="150">
        <v>0.77</v>
      </c>
      <c r="Q31" s="124">
        <v>3.05</v>
      </c>
      <c r="R31" s="124">
        <v>2.64</v>
      </c>
      <c r="S31" s="124">
        <v>1.74</v>
      </c>
      <c r="T31" s="124">
        <v>7.76</v>
      </c>
      <c r="U31" s="124">
        <v>13.08</v>
      </c>
      <c r="V31" s="124">
        <v>8.44</v>
      </c>
      <c r="W31" s="125">
        <v>0.82</v>
      </c>
    </row>
    <row r="32" spans="1:23">
      <c r="A32" s="259">
        <v>2016</v>
      </c>
      <c r="B32" s="187" t="s">
        <v>1095</v>
      </c>
      <c r="C32" s="124">
        <v>2.8</v>
      </c>
      <c r="D32" s="124">
        <v>2.5</v>
      </c>
      <c r="E32" s="124">
        <v>1.71</v>
      </c>
      <c r="F32" s="124">
        <v>7.79</v>
      </c>
      <c r="G32" s="124">
        <v>13.27</v>
      </c>
      <c r="H32" s="124">
        <v>8.7799999999999994</v>
      </c>
      <c r="I32" s="150">
        <v>0.83</v>
      </c>
      <c r="J32" s="124">
        <v>3.13</v>
      </c>
      <c r="K32" s="124">
        <v>2.5499999999999998</v>
      </c>
      <c r="L32" s="124">
        <v>1.62</v>
      </c>
      <c r="M32" s="124">
        <v>8.33</v>
      </c>
      <c r="N32" s="124">
        <v>13.17</v>
      </c>
      <c r="O32" s="124">
        <v>8.17</v>
      </c>
      <c r="P32" s="150">
        <v>0.74</v>
      </c>
      <c r="Q32" s="124">
        <v>2.99</v>
      </c>
      <c r="R32" s="124">
        <v>2.5299999999999998</v>
      </c>
      <c r="S32" s="124">
        <v>1.66</v>
      </c>
      <c r="T32" s="124">
        <v>8.11</v>
      </c>
      <c r="U32" s="124">
        <v>13.26</v>
      </c>
      <c r="V32" s="124">
        <v>8.4700000000000006</v>
      </c>
      <c r="W32" s="125">
        <v>0.79</v>
      </c>
    </row>
    <row r="33" spans="1:23">
      <c r="A33" s="261">
        <v>2025</v>
      </c>
      <c r="B33" s="262" t="s">
        <v>432</v>
      </c>
      <c r="C33" s="128">
        <v>1.71</v>
      </c>
      <c r="D33" s="128">
        <v>1.75</v>
      </c>
      <c r="E33" s="128">
        <v>1.6</v>
      </c>
      <c r="F33" s="128">
        <v>3.92</v>
      </c>
      <c r="G33" s="128">
        <v>7.36</v>
      </c>
      <c r="H33" s="128">
        <v>4.91</v>
      </c>
      <c r="I33" s="162">
        <v>0.32</v>
      </c>
      <c r="J33" s="128">
        <v>1.83</v>
      </c>
      <c r="K33" s="128">
        <v>1.91</v>
      </c>
      <c r="L33" s="128">
        <v>1.68</v>
      </c>
      <c r="M33" s="128">
        <v>4.0599999999999996</v>
      </c>
      <c r="N33" s="128">
        <v>6.86</v>
      </c>
      <c r="O33" s="128">
        <v>4.28</v>
      </c>
      <c r="P33" s="162">
        <v>0.3</v>
      </c>
      <c r="Q33" s="128">
        <v>1.76</v>
      </c>
      <c r="R33" s="128">
        <v>1.81</v>
      </c>
      <c r="S33" s="128">
        <v>1.63</v>
      </c>
      <c r="T33" s="128">
        <v>3.97</v>
      </c>
      <c r="U33" s="128">
        <v>7.13</v>
      </c>
      <c r="V33" s="128">
        <v>4.63</v>
      </c>
      <c r="W33" s="129">
        <v>0.31</v>
      </c>
    </row>
    <row r="34" spans="1:23">
      <c r="A34" s="263">
        <v>2025</v>
      </c>
      <c r="B34" s="260" t="s">
        <v>433</v>
      </c>
      <c r="C34" s="124">
        <v>1.69</v>
      </c>
      <c r="D34" s="124">
        <v>1.78</v>
      </c>
      <c r="E34" s="124">
        <v>1.48</v>
      </c>
      <c r="F34" s="124">
        <v>4.88</v>
      </c>
      <c r="G34" s="124">
        <v>9.41</v>
      </c>
      <c r="H34" s="124">
        <v>6.06</v>
      </c>
      <c r="I34" s="150">
        <v>0.32</v>
      </c>
      <c r="J34" s="124">
        <v>1.95</v>
      </c>
      <c r="K34" s="124">
        <v>1.91</v>
      </c>
      <c r="L34" s="124">
        <v>1.49</v>
      </c>
      <c r="M34" s="124">
        <v>5.42</v>
      </c>
      <c r="N34" s="124">
        <v>9.3800000000000008</v>
      </c>
      <c r="O34" s="124">
        <v>5.81</v>
      </c>
      <c r="P34" s="150">
        <v>0.31</v>
      </c>
      <c r="Q34" s="124">
        <v>1.81</v>
      </c>
      <c r="R34" s="124">
        <v>1.83</v>
      </c>
      <c r="S34" s="124">
        <v>1.48</v>
      </c>
      <c r="T34" s="124">
        <v>5.12</v>
      </c>
      <c r="U34" s="124">
        <v>9.35</v>
      </c>
      <c r="V34" s="124">
        <v>5.92</v>
      </c>
      <c r="W34" s="125">
        <v>0.31</v>
      </c>
    </row>
    <row r="35" spans="1:23" ht="27">
      <c r="A35" s="263">
        <v>2025</v>
      </c>
      <c r="B35" s="260" t="s">
        <v>434</v>
      </c>
      <c r="C35" s="124">
        <v>1.64</v>
      </c>
      <c r="D35" s="124">
        <v>1.68</v>
      </c>
      <c r="E35" s="124">
        <v>1.34</v>
      </c>
      <c r="F35" s="124">
        <v>5.23</v>
      </c>
      <c r="G35" s="124">
        <v>9.74</v>
      </c>
      <c r="H35" s="124">
        <v>6.37</v>
      </c>
      <c r="I35" s="150">
        <v>0.3</v>
      </c>
      <c r="J35" s="124">
        <v>1.91</v>
      </c>
      <c r="K35" s="124">
        <v>1.68</v>
      </c>
      <c r="L35" s="124">
        <v>1.27</v>
      </c>
      <c r="M35" s="124">
        <v>5.8</v>
      </c>
      <c r="N35" s="124">
        <v>9.64</v>
      </c>
      <c r="O35" s="124">
        <v>5.91</v>
      </c>
      <c r="P35" s="150">
        <v>0.27</v>
      </c>
      <c r="Q35" s="124">
        <v>1.78</v>
      </c>
      <c r="R35" s="124">
        <v>1.67</v>
      </c>
      <c r="S35" s="124">
        <v>1.3</v>
      </c>
      <c r="T35" s="124">
        <v>5.51</v>
      </c>
      <c r="U35" s="124">
        <v>9.66</v>
      </c>
      <c r="V35" s="124">
        <v>6.11</v>
      </c>
      <c r="W35" s="125">
        <v>0.28000000000000003</v>
      </c>
    </row>
    <row r="36" spans="1:23">
      <c r="A36" s="264">
        <v>2025</v>
      </c>
      <c r="B36" s="188" t="s">
        <v>1095</v>
      </c>
      <c r="C36" s="135">
        <v>1.57</v>
      </c>
      <c r="D36" s="135">
        <v>1.53</v>
      </c>
      <c r="E36" s="135">
        <v>1.22</v>
      </c>
      <c r="F36" s="135">
        <v>5.36</v>
      </c>
      <c r="G36" s="135">
        <v>9.6199999999999992</v>
      </c>
      <c r="H36" s="135">
        <v>6.06</v>
      </c>
      <c r="I36" s="154">
        <v>0.26</v>
      </c>
      <c r="J36" s="135">
        <v>1.91</v>
      </c>
      <c r="K36" s="135">
        <v>1.6</v>
      </c>
      <c r="L36" s="135">
        <v>1.1499999999999999</v>
      </c>
      <c r="M36" s="135">
        <v>6.03</v>
      </c>
      <c r="N36" s="135">
        <v>9.7200000000000006</v>
      </c>
      <c r="O36" s="135">
        <v>5.84</v>
      </c>
      <c r="P36" s="154">
        <v>0.24</v>
      </c>
      <c r="Q36" s="135">
        <v>1.77</v>
      </c>
      <c r="R36" s="135">
        <v>1.57</v>
      </c>
      <c r="S36" s="135">
        <v>1.18</v>
      </c>
      <c r="T36" s="135">
        <v>5.76</v>
      </c>
      <c r="U36" s="135">
        <v>9.6999999999999993</v>
      </c>
      <c r="V36" s="135">
        <v>5.95</v>
      </c>
      <c r="W36" s="136">
        <v>0.25</v>
      </c>
    </row>
    <row r="37" spans="1:23">
      <c r="A37" s="277" t="s">
        <v>587</v>
      </c>
    </row>
  </sheetData>
  <pageMargins left="0.7" right="0.7" top="0.75" bottom="0.75" header="0.3" footer="0.3"/>
  <drawing r:id="rId1"/>
  <tableParts count="3">
    <tablePart r:id="rId2"/>
    <tablePart r:id="rId3"/>
    <tablePart r:id="rId4"/>
  </tablePart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S61"/>
  <sheetViews>
    <sheetView zoomScaleNormal="100" workbookViewId="0"/>
  </sheetViews>
  <sheetFormatPr defaultColWidth="9.33203125" defaultRowHeight="13.5"/>
  <cols>
    <col min="1" max="1" width="7.6640625" style="7" customWidth="1"/>
    <col min="2" max="3" width="19.1640625" style="7" bestFit="1" customWidth="1"/>
    <col min="4" max="4" width="25.83203125" style="7" bestFit="1" customWidth="1"/>
    <col min="5" max="19" width="25.6640625" style="7" customWidth="1"/>
    <col min="20" max="16384" width="9.33203125" style="7"/>
  </cols>
  <sheetData>
    <row r="1" spans="1:19">
      <c r="A1" s="36" t="s">
        <v>660</v>
      </c>
    </row>
    <row r="2" spans="1:19" ht="17.25">
      <c r="A2" s="272" t="s">
        <v>1068</v>
      </c>
    </row>
    <row r="3" spans="1:19" ht="17.25">
      <c r="A3" s="273" t="s">
        <v>1069</v>
      </c>
    </row>
    <row r="4" spans="1:19" s="280" customFormat="1" ht="75" customHeight="1">
      <c r="A4" s="278" t="s">
        <v>374</v>
      </c>
      <c r="B4" s="279" t="s">
        <v>661</v>
      </c>
      <c r="C4" s="279" t="s">
        <v>662</v>
      </c>
      <c r="D4" s="279" t="s">
        <v>663</v>
      </c>
      <c r="E4" s="279" t="s">
        <v>664</v>
      </c>
      <c r="F4" s="279" t="s">
        <v>665</v>
      </c>
      <c r="G4" s="279" t="s">
        <v>666</v>
      </c>
      <c r="H4" s="279" t="s">
        <v>667</v>
      </c>
      <c r="I4" s="279" t="s">
        <v>668</v>
      </c>
      <c r="J4" s="279" t="s">
        <v>669</v>
      </c>
      <c r="K4" s="279" t="s">
        <v>670</v>
      </c>
      <c r="L4" s="279" t="s">
        <v>671</v>
      </c>
      <c r="M4" s="279" t="s">
        <v>672</v>
      </c>
      <c r="N4" s="279" t="s">
        <v>673</v>
      </c>
      <c r="O4" s="279" t="s">
        <v>674</v>
      </c>
      <c r="P4" s="279" t="s">
        <v>675</v>
      </c>
      <c r="Q4" s="279" t="s">
        <v>676</v>
      </c>
      <c r="R4" s="279" t="s">
        <v>677</v>
      </c>
      <c r="S4" s="279" t="s">
        <v>678</v>
      </c>
    </row>
    <row r="5" spans="1:19">
      <c r="A5" s="281" t="s">
        <v>1109</v>
      </c>
      <c r="B5" s="93">
        <v>21413</v>
      </c>
      <c r="C5" s="124">
        <v>4.5</v>
      </c>
      <c r="D5" s="282">
        <v>15.6</v>
      </c>
      <c r="E5" s="93">
        <v>14085</v>
      </c>
      <c r="F5" s="124">
        <v>10.3</v>
      </c>
      <c r="G5" s="150">
        <v>65.8</v>
      </c>
      <c r="H5" s="93">
        <v>3089</v>
      </c>
      <c r="I5" s="124">
        <v>2.2999999999999998</v>
      </c>
      <c r="J5" s="150">
        <v>14.4</v>
      </c>
      <c r="K5" s="93">
        <v>3069</v>
      </c>
      <c r="L5" s="124">
        <v>2.2000000000000002</v>
      </c>
      <c r="M5" s="150">
        <v>14.3</v>
      </c>
      <c r="N5" s="93">
        <v>2889</v>
      </c>
      <c r="O5" s="124">
        <v>2.1</v>
      </c>
      <c r="P5" s="150">
        <v>13.5</v>
      </c>
      <c r="Q5" s="93">
        <v>644</v>
      </c>
      <c r="R5" s="124">
        <v>0.5</v>
      </c>
      <c r="S5" s="124">
        <v>3</v>
      </c>
    </row>
    <row r="6" spans="1:19">
      <c r="A6" s="281" t="s">
        <v>369</v>
      </c>
      <c r="B6" s="93">
        <v>45824</v>
      </c>
      <c r="C6" s="124">
        <v>6.2</v>
      </c>
      <c r="D6" s="282">
        <v>18.5</v>
      </c>
      <c r="E6" s="93">
        <v>29614</v>
      </c>
      <c r="F6" s="124">
        <v>11.9</v>
      </c>
      <c r="G6" s="161">
        <v>64.599999999999994</v>
      </c>
      <c r="H6" s="93">
        <v>10070</v>
      </c>
      <c r="I6" s="124">
        <v>4.0999999999999996</v>
      </c>
      <c r="J6" s="161">
        <v>22</v>
      </c>
      <c r="K6" s="93">
        <v>6034</v>
      </c>
      <c r="L6" s="124">
        <v>2.4</v>
      </c>
      <c r="M6" s="161">
        <v>13.2</v>
      </c>
      <c r="N6" s="93">
        <v>6853</v>
      </c>
      <c r="O6" s="124">
        <v>2.8</v>
      </c>
      <c r="P6" s="161">
        <v>15</v>
      </c>
      <c r="Q6" s="93">
        <v>1516</v>
      </c>
      <c r="R6" s="124">
        <v>0.6</v>
      </c>
      <c r="S6" s="163">
        <v>3.3</v>
      </c>
    </row>
    <row r="7" spans="1:19">
      <c r="A7" s="281" t="s">
        <v>355</v>
      </c>
      <c r="B7" s="93">
        <v>64670</v>
      </c>
      <c r="C7" s="124">
        <v>8.5</v>
      </c>
      <c r="D7" s="282">
        <v>21.9</v>
      </c>
      <c r="E7" s="93">
        <v>38111</v>
      </c>
      <c r="F7" s="124">
        <v>12.9</v>
      </c>
      <c r="G7" s="150">
        <v>58.9</v>
      </c>
      <c r="H7" s="93">
        <v>17299</v>
      </c>
      <c r="I7" s="124">
        <v>5.9</v>
      </c>
      <c r="J7" s="150">
        <v>26.7</v>
      </c>
      <c r="K7" s="93">
        <v>9158</v>
      </c>
      <c r="L7" s="124">
        <v>3.1</v>
      </c>
      <c r="M7" s="150">
        <v>14.2</v>
      </c>
      <c r="N7" s="93">
        <v>11326</v>
      </c>
      <c r="O7" s="124">
        <v>3.8</v>
      </c>
      <c r="P7" s="150">
        <v>17.5</v>
      </c>
      <c r="Q7" s="93">
        <v>2512</v>
      </c>
      <c r="R7" s="124">
        <v>0.9</v>
      </c>
      <c r="S7" s="124">
        <v>3.9</v>
      </c>
    </row>
    <row r="8" spans="1:19">
      <c r="A8" s="281" t="s">
        <v>356</v>
      </c>
      <c r="B8" s="93">
        <v>75501</v>
      </c>
      <c r="C8" s="124">
        <v>10.1</v>
      </c>
      <c r="D8" s="282">
        <v>24.6</v>
      </c>
      <c r="E8" s="93">
        <v>39040</v>
      </c>
      <c r="F8" s="124">
        <v>12.7</v>
      </c>
      <c r="G8" s="150">
        <v>51.7</v>
      </c>
      <c r="H8" s="93">
        <v>23185</v>
      </c>
      <c r="I8" s="124">
        <v>7.6</v>
      </c>
      <c r="J8" s="150">
        <v>30.7</v>
      </c>
      <c r="K8" s="93">
        <v>11705</v>
      </c>
      <c r="L8" s="124">
        <v>3.8</v>
      </c>
      <c r="M8" s="150">
        <v>15.5</v>
      </c>
      <c r="N8" s="93">
        <v>15532</v>
      </c>
      <c r="O8" s="124">
        <v>5.0999999999999996</v>
      </c>
      <c r="P8" s="150">
        <v>20.6</v>
      </c>
      <c r="Q8" s="93">
        <v>3244</v>
      </c>
      <c r="R8" s="124">
        <v>1.1000000000000001</v>
      </c>
      <c r="S8" s="124">
        <v>4.3</v>
      </c>
    </row>
    <row r="9" spans="1:19">
      <c r="A9" s="281" t="s">
        <v>357</v>
      </c>
      <c r="B9" s="93">
        <v>78868</v>
      </c>
      <c r="C9" s="124">
        <v>11.9</v>
      </c>
      <c r="D9" s="282">
        <v>27.4</v>
      </c>
      <c r="E9" s="93">
        <v>33665</v>
      </c>
      <c r="F9" s="124">
        <v>11.7</v>
      </c>
      <c r="G9" s="150">
        <v>42.7</v>
      </c>
      <c r="H9" s="93">
        <v>27150</v>
      </c>
      <c r="I9" s="124">
        <v>9.4</v>
      </c>
      <c r="J9" s="150">
        <v>34.4</v>
      </c>
      <c r="K9" s="93">
        <v>13575</v>
      </c>
      <c r="L9" s="124">
        <v>4.7</v>
      </c>
      <c r="M9" s="150">
        <v>17.2</v>
      </c>
      <c r="N9" s="93">
        <v>19383</v>
      </c>
      <c r="O9" s="124">
        <v>6.7</v>
      </c>
      <c r="P9" s="150">
        <v>24.6</v>
      </c>
      <c r="Q9" s="93">
        <v>3523</v>
      </c>
      <c r="R9" s="124">
        <v>1.2</v>
      </c>
      <c r="S9" s="124">
        <v>4.5</v>
      </c>
    </row>
    <row r="10" spans="1:19">
      <c r="A10" s="281" t="s">
        <v>358</v>
      </c>
      <c r="B10" s="93">
        <v>90135</v>
      </c>
      <c r="C10" s="124">
        <v>14.1</v>
      </c>
      <c r="D10" s="282">
        <v>29.8</v>
      </c>
      <c r="E10" s="93">
        <v>31176</v>
      </c>
      <c r="F10" s="124">
        <v>10.3</v>
      </c>
      <c r="G10" s="150">
        <v>34.6</v>
      </c>
      <c r="H10" s="93">
        <v>32483</v>
      </c>
      <c r="I10" s="124">
        <v>10.7</v>
      </c>
      <c r="J10" s="150">
        <v>36</v>
      </c>
      <c r="K10" s="93">
        <v>17390</v>
      </c>
      <c r="L10" s="124">
        <v>5.7</v>
      </c>
      <c r="M10" s="150">
        <v>19.3</v>
      </c>
      <c r="N10" s="93">
        <v>26186</v>
      </c>
      <c r="O10" s="124">
        <v>8.6999999999999993</v>
      </c>
      <c r="P10" s="150">
        <v>29.1</v>
      </c>
      <c r="Q10" s="93">
        <v>4211</v>
      </c>
      <c r="R10" s="124">
        <v>1.4</v>
      </c>
      <c r="S10" s="124">
        <v>4.7</v>
      </c>
    </row>
    <row r="11" spans="1:19">
      <c r="A11" s="281" t="s">
        <v>359</v>
      </c>
      <c r="B11" s="93">
        <v>109929</v>
      </c>
      <c r="C11" s="124">
        <v>16.5</v>
      </c>
      <c r="D11" s="282">
        <v>31.5</v>
      </c>
      <c r="E11" s="93">
        <v>30405</v>
      </c>
      <c r="F11" s="124">
        <v>8.6999999999999993</v>
      </c>
      <c r="G11" s="150">
        <v>27.7</v>
      </c>
      <c r="H11" s="93">
        <v>39343</v>
      </c>
      <c r="I11" s="124">
        <v>11.3</v>
      </c>
      <c r="J11" s="150">
        <v>35.799999999999997</v>
      </c>
      <c r="K11" s="93">
        <v>24635</v>
      </c>
      <c r="L11" s="124">
        <v>7.1</v>
      </c>
      <c r="M11" s="150">
        <v>22.4</v>
      </c>
      <c r="N11" s="93">
        <v>35707</v>
      </c>
      <c r="O11" s="124">
        <v>10.199999999999999</v>
      </c>
      <c r="P11" s="150">
        <v>32.5</v>
      </c>
      <c r="Q11" s="93">
        <v>5537</v>
      </c>
      <c r="R11" s="124">
        <v>1.6</v>
      </c>
      <c r="S11" s="124">
        <v>5</v>
      </c>
    </row>
    <row r="12" spans="1:19">
      <c r="A12" s="281" t="s">
        <v>360</v>
      </c>
      <c r="B12" s="93">
        <v>125601</v>
      </c>
      <c r="C12" s="124">
        <v>18.8</v>
      </c>
      <c r="D12" s="282">
        <v>33.5</v>
      </c>
      <c r="E12" s="93">
        <v>26685</v>
      </c>
      <c r="F12" s="124">
        <v>7.1</v>
      </c>
      <c r="G12" s="150">
        <v>21.2</v>
      </c>
      <c r="H12" s="93">
        <v>43035</v>
      </c>
      <c r="I12" s="124">
        <v>11.5</v>
      </c>
      <c r="J12" s="150">
        <v>34.299999999999997</v>
      </c>
      <c r="K12" s="93">
        <v>33120</v>
      </c>
      <c r="L12" s="124">
        <v>8.8000000000000007</v>
      </c>
      <c r="M12" s="150">
        <v>26.4</v>
      </c>
      <c r="N12" s="93">
        <v>45543</v>
      </c>
      <c r="O12" s="124">
        <v>12.2</v>
      </c>
      <c r="P12" s="150">
        <v>36.299999999999997</v>
      </c>
      <c r="Q12" s="93">
        <v>6518</v>
      </c>
      <c r="R12" s="124">
        <v>1.7</v>
      </c>
      <c r="S12" s="124">
        <v>5.2</v>
      </c>
    </row>
    <row r="13" spans="1:19">
      <c r="A13" s="281" t="s">
        <v>361</v>
      </c>
      <c r="B13" s="93">
        <v>139046</v>
      </c>
      <c r="C13" s="124">
        <v>22.4</v>
      </c>
      <c r="D13" s="282">
        <v>36.200000000000003</v>
      </c>
      <c r="E13" s="93">
        <v>22710</v>
      </c>
      <c r="F13" s="124">
        <v>5.9</v>
      </c>
      <c r="G13" s="150">
        <v>16.3</v>
      </c>
      <c r="H13" s="93">
        <v>47214</v>
      </c>
      <c r="I13" s="124">
        <v>12.3</v>
      </c>
      <c r="J13" s="150">
        <v>34</v>
      </c>
      <c r="K13" s="93">
        <v>40016</v>
      </c>
      <c r="L13" s="124">
        <v>10.4</v>
      </c>
      <c r="M13" s="150">
        <v>28.8</v>
      </c>
      <c r="N13" s="93">
        <v>55427</v>
      </c>
      <c r="O13" s="124">
        <v>14.4</v>
      </c>
      <c r="P13" s="150">
        <v>39.9</v>
      </c>
      <c r="Q13" s="93">
        <v>6606</v>
      </c>
      <c r="R13" s="124">
        <v>1.7</v>
      </c>
      <c r="S13" s="124">
        <v>4.8</v>
      </c>
    </row>
    <row r="14" spans="1:19">
      <c r="A14" s="281" t="s">
        <v>362</v>
      </c>
      <c r="B14" s="93">
        <v>137224</v>
      </c>
      <c r="C14" s="124">
        <v>25</v>
      </c>
      <c r="D14" s="282">
        <v>37.6</v>
      </c>
      <c r="E14" s="93">
        <v>18046</v>
      </c>
      <c r="F14" s="124">
        <v>4.9000000000000004</v>
      </c>
      <c r="G14" s="150">
        <v>13.2</v>
      </c>
      <c r="H14" s="93">
        <v>46767</v>
      </c>
      <c r="I14" s="124">
        <v>12.8</v>
      </c>
      <c r="J14" s="150">
        <v>34.1</v>
      </c>
      <c r="K14" s="93">
        <v>40476</v>
      </c>
      <c r="L14" s="124">
        <v>11.1</v>
      </c>
      <c r="M14" s="150">
        <v>29.5</v>
      </c>
      <c r="N14" s="93">
        <v>58329</v>
      </c>
      <c r="O14" s="124">
        <v>16</v>
      </c>
      <c r="P14" s="150">
        <v>42.5</v>
      </c>
      <c r="Q14" s="93">
        <v>5832</v>
      </c>
      <c r="R14" s="124">
        <v>1.6</v>
      </c>
      <c r="S14" s="124">
        <v>4.2</v>
      </c>
    </row>
    <row r="15" spans="1:19">
      <c r="A15" s="281" t="s">
        <v>363</v>
      </c>
      <c r="B15" s="93">
        <v>137520</v>
      </c>
      <c r="C15" s="124">
        <v>27.2</v>
      </c>
      <c r="D15" s="282">
        <v>38.6</v>
      </c>
      <c r="E15" s="93">
        <v>15487</v>
      </c>
      <c r="F15" s="124">
        <v>4.3</v>
      </c>
      <c r="G15" s="150">
        <v>11.3</v>
      </c>
      <c r="H15" s="93">
        <v>49241</v>
      </c>
      <c r="I15" s="124">
        <v>13.8</v>
      </c>
      <c r="J15" s="150">
        <v>35.799999999999997</v>
      </c>
      <c r="K15" s="93">
        <v>38947</v>
      </c>
      <c r="L15" s="124">
        <v>10.9</v>
      </c>
      <c r="M15" s="150">
        <v>28.3</v>
      </c>
      <c r="N15" s="93">
        <v>61398</v>
      </c>
      <c r="O15" s="124">
        <v>17.2</v>
      </c>
      <c r="P15" s="150">
        <v>44.6</v>
      </c>
      <c r="Q15" s="93">
        <v>5121</v>
      </c>
      <c r="R15" s="124">
        <v>1.4</v>
      </c>
      <c r="S15" s="124">
        <v>3.7</v>
      </c>
    </row>
    <row r="16" spans="1:19">
      <c r="A16" s="281" t="s">
        <v>364</v>
      </c>
      <c r="B16" s="93">
        <v>138532</v>
      </c>
      <c r="C16" s="124">
        <v>27.7</v>
      </c>
      <c r="D16" s="282">
        <v>38.9</v>
      </c>
      <c r="E16" s="93">
        <v>14561</v>
      </c>
      <c r="F16" s="124">
        <v>4.0999999999999996</v>
      </c>
      <c r="G16" s="150">
        <v>10.5</v>
      </c>
      <c r="H16" s="93">
        <v>53690</v>
      </c>
      <c r="I16" s="124">
        <v>15.1</v>
      </c>
      <c r="J16" s="150">
        <v>38.799999999999997</v>
      </c>
      <c r="K16" s="93">
        <v>35723</v>
      </c>
      <c r="L16" s="124">
        <v>10</v>
      </c>
      <c r="M16" s="150">
        <v>25.8</v>
      </c>
      <c r="N16" s="93">
        <v>62875</v>
      </c>
      <c r="O16" s="124">
        <v>17.7</v>
      </c>
      <c r="P16" s="150">
        <v>45.4</v>
      </c>
      <c r="Q16" s="93">
        <v>4572</v>
      </c>
      <c r="R16" s="124">
        <v>1.3</v>
      </c>
      <c r="S16" s="124">
        <v>3.3</v>
      </c>
    </row>
    <row r="17" spans="1:19">
      <c r="A17" s="281" t="s">
        <v>365</v>
      </c>
      <c r="B17" s="93">
        <v>101868</v>
      </c>
      <c r="C17" s="124">
        <v>27.8</v>
      </c>
      <c r="D17" s="282">
        <v>38.4</v>
      </c>
      <c r="E17" s="93">
        <v>11348</v>
      </c>
      <c r="F17" s="124">
        <v>4.3</v>
      </c>
      <c r="G17" s="150">
        <v>11.1</v>
      </c>
      <c r="H17" s="93">
        <v>42807</v>
      </c>
      <c r="I17" s="124">
        <v>16.100000000000001</v>
      </c>
      <c r="J17" s="150">
        <v>42</v>
      </c>
      <c r="K17" s="93">
        <v>24305</v>
      </c>
      <c r="L17" s="124">
        <v>9.1999999999999993</v>
      </c>
      <c r="M17" s="150">
        <v>23.9</v>
      </c>
      <c r="N17" s="93">
        <v>44896</v>
      </c>
      <c r="O17" s="124">
        <v>16.899999999999999</v>
      </c>
      <c r="P17" s="150">
        <v>44.1</v>
      </c>
      <c r="Q17" s="93">
        <v>3177</v>
      </c>
      <c r="R17" s="124">
        <v>1.2</v>
      </c>
      <c r="S17" s="124">
        <v>3.1</v>
      </c>
    </row>
    <row r="18" spans="1:19">
      <c r="A18" s="281" t="s">
        <v>366</v>
      </c>
      <c r="B18" s="93">
        <v>45156</v>
      </c>
      <c r="C18" s="124">
        <v>23.4</v>
      </c>
      <c r="D18" s="282">
        <v>36.700000000000003</v>
      </c>
      <c r="E18" s="93">
        <v>5632</v>
      </c>
      <c r="F18" s="124">
        <v>4.5999999999999996</v>
      </c>
      <c r="G18" s="150">
        <v>12.5</v>
      </c>
      <c r="H18" s="93">
        <v>20316</v>
      </c>
      <c r="I18" s="124">
        <v>16.5</v>
      </c>
      <c r="J18" s="150">
        <v>45</v>
      </c>
      <c r="K18" s="93">
        <v>9766</v>
      </c>
      <c r="L18" s="124">
        <v>7.9</v>
      </c>
      <c r="M18" s="150">
        <v>21.6</v>
      </c>
      <c r="N18" s="93">
        <v>19042</v>
      </c>
      <c r="O18" s="124">
        <v>15.5</v>
      </c>
      <c r="P18" s="150">
        <v>42.2</v>
      </c>
      <c r="Q18" s="93">
        <v>1289</v>
      </c>
      <c r="R18" s="124">
        <v>1</v>
      </c>
      <c r="S18" s="124">
        <v>2.9</v>
      </c>
    </row>
    <row r="19" spans="1:19">
      <c r="A19" s="281" t="s">
        <v>367</v>
      </c>
      <c r="B19" s="93">
        <v>17192</v>
      </c>
      <c r="C19" s="124">
        <v>16.2</v>
      </c>
      <c r="D19" s="282">
        <v>34.700000000000003</v>
      </c>
      <c r="E19" s="93">
        <v>2306</v>
      </c>
      <c r="F19" s="124">
        <v>4.7</v>
      </c>
      <c r="G19" s="150">
        <v>13.4</v>
      </c>
      <c r="H19" s="93">
        <v>8054</v>
      </c>
      <c r="I19" s="124">
        <v>16.3</v>
      </c>
      <c r="J19" s="150">
        <v>46.8</v>
      </c>
      <c r="K19" s="93">
        <v>3520</v>
      </c>
      <c r="L19" s="124">
        <v>7.1</v>
      </c>
      <c r="M19" s="150">
        <v>20.5</v>
      </c>
      <c r="N19" s="93">
        <v>6982</v>
      </c>
      <c r="O19" s="124">
        <v>14.1</v>
      </c>
      <c r="P19" s="150">
        <v>40.6</v>
      </c>
      <c r="Q19" s="93">
        <v>432</v>
      </c>
      <c r="R19" s="124">
        <v>0.9</v>
      </c>
      <c r="S19" s="124">
        <v>2.5</v>
      </c>
    </row>
    <row r="20" spans="1:19">
      <c r="A20" s="283" t="s">
        <v>274</v>
      </c>
      <c r="B20" s="93">
        <v>1328479</v>
      </c>
      <c r="C20" s="124">
        <v>16.2</v>
      </c>
      <c r="D20" s="282">
        <v>31.6</v>
      </c>
      <c r="E20" s="93">
        <v>332871</v>
      </c>
      <c r="F20" s="124">
        <v>7.9</v>
      </c>
      <c r="G20" s="150">
        <v>25.1</v>
      </c>
      <c r="H20" s="93">
        <v>463743</v>
      </c>
      <c r="I20" s="124">
        <v>11</v>
      </c>
      <c r="J20" s="150">
        <v>34.9</v>
      </c>
      <c r="K20" s="93">
        <v>311439</v>
      </c>
      <c r="L20" s="124">
        <v>7.4</v>
      </c>
      <c r="M20" s="150">
        <v>23.4</v>
      </c>
      <c r="N20" s="93">
        <v>472368</v>
      </c>
      <c r="O20" s="124">
        <v>11.2</v>
      </c>
      <c r="P20" s="150">
        <v>35.6</v>
      </c>
      <c r="Q20" s="93">
        <v>54734</v>
      </c>
      <c r="R20" s="124">
        <v>1.3</v>
      </c>
      <c r="S20" s="124">
        <v>4.0999999999999996</v>
      </c>
    </row>
    <row r="21" spans="1:19">
      <c r="A21" s="284" t="s">
        <v>368</v>
      </c>
      <c r="B21" s="267"/>
      <c r="C21" s="124"/>
      <c r="D21" s="267"/>
      <c r="E21" s="267"/>
      <c r="F21" s="267"/>
      <c r="G21" s="267"/>
      <c r="H21" s="267"/>
      <c r="I21" s="267"/>
      <c r="J21" s="267"/>
      <c r="K21" s="267"/>
      <c r="L21" s="267"/>
      <c r="M21" s="267"/>
      <c r="N21" s="267"/>
      <c r="O21" s="267"/>
      <c r="P21" s="267"/>
      <c r="Q21" s="267"/>
      <c r="R21" s="267"/>
      <c r="S21" s="267"/>
    </row>
    <row r="22" spans="1:19" ht="17.25">
      <c r="A22" s="272" t="s">
        <v>1070</v>
      </c>
    </row>
    <row r="23" spans="1:19" ht="17.25">
      <c r="A23" s="273" t="s">
        <v>1071</v>
      </c>
    </row>
    <row r="24" spans="1:19" ht="90">
      <c r="A24" s="285" t="s">
        <v>374</v>
      </c>
      <c r="B24" s="279" t="s">
        <v>661</v>
      </c>
      <c r="C24" s="279" t="s">
        <v>662</v>
      </c>
      <c r="D24" s="279" t="s">
        <v>663</v>
      </c>
      <c r="E24" s="279" t="s">
        <v>664</v>
      </c>
      <c r="F24" s="279" t="s">
        <v>665</v>
      </c>
      <c r="G24" s="279" t="s">
        <v>666</v>
      </c>
      <c r="H24" s="279" t="s">
        <v>667</v>
      </c>
      <c r="I24" s="279" t="s">
        <v>668</v>
      </c>
      <c r="J24" s="279" t="s">
        <v>669</v>
      </c>
      <c r="K24" s="279" t="s">
        <v>670</v>
      </c>
      <c r="L24" s="279" t="s">
        <v>671</v>
      </c>
      <c r="M24" s="279" t="s">
        <v>672</v>
      </c>
      <c r="N24" s="279" t="s">
        <v>673</v>
      </c>
      <c r="O24" s="279" t="s">
        <v>674</v>
      </c>
      <c r="P24" s="279" t="s">
        <v>675</v>
      </c>
      <c r="Q24" s="279" t="s">
        <v>676</v>
      </c>
      <c r="R24" s="279" t="s">
        <v>677</v>
      </c>
      <c r="S24" s="279" t="s">
        <v>678</v>
      </c>
    </row>
    <row r="25" spans="1:19">
      <c r="A25" s="281" t="s">
        <v>1109</v>
      </c>
      <c r="B25" s="93">
        <v>10355</v>
      </c>
      <c r="C25" s="124">
        <v>4.2</v>
      </c>
      <c r="D25" s="282">
        <v>15.6</v>
      </c>
      <c r="E25" s="93">
        <v>6855</v>
      </c>
      <c r="F25" s="124">
        <v>10.3</v>
      </c>
      <c r="G25" s="150">
        <v>66.2</v>
      </c>
      <c r="H25" s="93">
        <v>1391</v>
      </c>
      <c r="I25" s="124">
        <v>2.1</v>
      </c>
      <c r="J25" s="150">
        <v>13.4</v>
      </c>
      <c r="K25" s="93">
        <v>1557</v>
      </c>
      <c r="L25" s="124">
        <v>2.2999999999999998</v>
      </c>
      <c r="M25" s="150">
        <v>15</v>
      </c>
      <c r="N25" s="93">
        <v>1383</v>
      </c>
      <c r="O25" s="124">
        <v>2.1</v>
      </c>
      <c r="P25" s="150">
        <v>13.4</v>
      </c>
      <c r="Q25" s="93">
        <v>271</v>
      </c>
      <c r="R25" s="124">
        <v>0.4</v>
      </c>
      <c r="S25" s="124">
        <v>2.6</v>
      </c>
    </row>
    <row r="26" spans="1:19">
      <c r="A26" s="286" t="s">
        <v>369</v>
      </c>
      <c r="B26" s="93">
        <v>22022</v>
      </c>
      <c r="C26" s="124">
        <v>5.7</v>
      </c>
      <c r="D26" s="282">
        <v>19</v>
      </c>
      <c r="E26" s="93">
        <v>14337</v>
      </c>
      <c r="F26" s="124">
        <v>12.3</v>
      </c>
      <c r="G26" s="161">
        <v>65.099999999999994</v>
      </c>
      <c r="H26" s="93">
        <v>4690</v>
      </c>
      <c r="I26" s="124">
        <v>4</v>
      </c>
      <c r="J26" s="161">
        <v>21.3</v>
      </c>
      <c r="K26" s="93">
        <v>2967</v>
      </c>
      <c r="L26" s="124">
        <v>2.6</v>
      </c>
      <c r="M26" s="161">
        <v>13.5</v>
      </c>
      <c r="N26" s="93">
        <v>3275</v>
      </c>
      <c r="O26" s="124">
        <v>2.8</v>
      </c>
      <c r="P26" s="161">
        <v>14.9</v>
      </c>
      <c r="Q26" s="93">
        <v>686</v>
      </c>
      <c r="R26" s="124">
        <v>0.6</v>
      </c>
      <c r="S26" s="163">
        <v>3.1</v>
      </c>
    </row>
    <row r="27" spans="1:19">
      <c r="A27" s="286" t="s">
        <v>355</v>
      </c>
      <c r="B27" s="93">
        <v>30252</v>
      </c>
      <c r="C27" s="124">
        <v>7.8</v>
      </c>
      <c r="D27" s="282">
        <v>22.1</v>
      </c>
      <c r="E27" s="93">
        <v>18302</v>
      </c>
      <c r="F27" s="124">
        <v>13.4</v>
      </c>
      <c r="G27" s="150">
        <v>60.5</v>
      </c>
      <c r="H27" s="93">
        <v>7989</v>
      </c>
      <c r="I27" s="124">
        <v>5.8</v>
      </c>
      <c r="J27" s="150">
        <v>26.4</v>
      </c>
      <c r="K27" s="93">
        <v>4293</v>
      </c>
      <c r="L27" s="124">
        <v>3.1</v>
      </c>
      <c r="M27" s="150">
        <v>14.2</v>
      </c>
      <c r="N27" s="93">
        <v>5197</v>
      </c>
      <c r="O27" s="124">
        <v>3.8</v>
      </c>
      <c r="P27" s="150">
        <v>17.2</v>
      </c>
      <c r="Q27" s="93">
        <v>1103</v>
      </c>
      <c r="R27" s="124">
        <v>0.8</v>
      </c>
      <c r="S27" s="124">
        <v>3.6</v>
      </c>
    </row>
    <row r="28" spans="1:19">
      <c r="A28" s="286" t="s">
        <v>356</v>
      </c>
      <c r="B28" s="93">
        <v>35023</v>
      </c>
      <c r="C28" s="124">
        <v>9.1999999999999993</v>
      </c>
      <c r="D28" s="282">
        <v>24.7</v>
      </c>
      <c r="E28" s="93">
        <v>18457</v>
      </c>
      <c r="F28" s="124">
        <v>13</v>
      </c>
      <c r="G28" s="150">
        <v>52.7</v>
      </c>
      <c r="H28" s="93">
        <v>10743</v>
      </c>
      <c r="I28" s="124">
        <v>7.6</v>
      </c>
      <c r="J28" s="150">
        <v>30.7</v>
      </c>
      <c r="K28" s="93">
        <v>5451</v>
      </c>
      <c r="L28" s="124">
        <v>3.8</v>
      </c>
      <c r="M28" s="150">
        <v>15.6</v>
      </c>
      <c r="N28" s="93">
        <v>7092</v>
      </c>
      <c r="O28" s="124">
        <v>5</v>
      </c>
      <c r="P28" s="150">
        <v>20.2</v>
      </c>
      <c r="Q28" s="93">
        <v>1473</v>
      </c>
      <c r="R28" s="124">
        <v>1</v>
      </c>
      <c r="S28" s="124">
        <v>4.2</v>
      </c>
    </row>
    <row r="29" spans="1:19">
      <c r="A29" s="286" t="s">
        <v>357</v>
      </c>
      <c r="B29" s="93">
        <v>36811</v>
      </c>
      <c r="C29" s="124">
        <v>10.8</v>
      </c>
      <c r="D29" s="282">
        <v>27.5</v>
      </c>
      <c r="E29" s="93">
        <v>16288</v>
      </c>
      <c r="F29" s="124">
        <v>12.2</v>
      </c>
      <c r="G29" s="150">
        <v>44.2</v>
      </c>
      <c r="H29" s="93">
        <v>12641</v>
      </c>
      <c r="I29" s="124">
        <v>9.4</v>
      </c>
      <c r="J29" s="150">
        <v>34.299999999999997</v>
      </c>
      <c r="K29" s="93">
        <v>6371</v>
      </c>
      <c r="L29" s="124">
        <v>4.8</v>
      </c>
      <c r="M29" s="150">
        <v>17.3</v>
      </c>
      <c r="N29" s="93">
        <v>8849</v>
      </c>
      <c r="O29" s="124">
        <v>6.6</v>
      </c>
      <c r="P29" s="150">
        <v>24</v>
      </c>
      <c r="Q29" s="93">
        <v>1492</v>
      </c>
      <c r="R29" s="124">
        <v>1.1000000000000001</v>
      </c>
      <c r="S29" s="124">
        <v>4.0999999999999996</v>
      </c>
    </row>
    <row r="30" spans="1:19">
      <c r="A30" s="286" t="s">
        <v>358</v>
      </c>
      <c r="B30" s="93">
        <v>42187</v>
      </c>
      <c r="C30" s="124">
        <v>13</v>
      </c>
      <c r="D30" s="282">
        <v>30</v>
      </c>
      <c r="E30" s="93">
        <v>15384</v>
      </c>
      <c r="F30" s="124">
        <v>10.9</v>
      </c>
      <c r="G30" s="150">
        <v>36.5</v>
      </c>
      <c r="H30" s="93">
        <v>15391</v>
      </c>
      <c r="I30" s="124">
        <v>10.9</v>
      </c>
      <c r="J30" s="150">
        <v>36.5</v>
      </c>
      <c r="K30" s="93">
        <v>7923</v>
      </c>
      <c r="L30" s="124">
        <v>5.6</v>
      </c>
      <c r="M30" s="150">
        <v>18.8</v>
      </c>
      <c r="N30" s="93">
        <v>11995</v>
      </c>
      <c r="O30" s="124">
        <v>8.5</v>
      </c>
      <c r="P30" s="150">
        <v>28.4</v>
      </c>
      <c r="Q30" s="93">
        <v>1772</v>
      </c>
      <c r="R30" s="124">
        <v>1.3</v>
      </c>
      <c r="S30" s="124">
        <v>4.2</v>
      </c>
    </row>
    <row r="31" spans="1:19">
      <c r="A31" s="286" t="s">
        <v>359</v>
      </c>
      <c r="B31" s="93">
        <v>52882</v>
      </c>
      <c r="C31" s="124">
        <v>15.7</v>
      </c>
      <c r="D31" s="282">
        <v>32.4</v>
      </c>
      <c r="E31" s="93">
        <v>15628</v>
      </c>
      <c r="F31" s="124">
        <v>9.6</v>
      </c>
      <c r="G31" s="150">
        <v>29.6</v>
      </c>
      <c r="H31" s="93">
        <v>19562</v>
      </c>
      <c r="I31" s="124">
        <v>12</v>
      </c>
      <c r="J31" s="150">
        <v>37</v>
      </c>
      <c r="K31" s="93">
        <v>11659</v>
      </c>
      <c r="L31" s="124">
        <v>7.1</v>
      </c>
      <c r="M31" s="150">
        <v>22</v>
      </c>
      <c r="N31" s="93">
        <v>16750</v>
      </c>
      <c r="O31" s="124">
        <v>10.199999999999999</v>
      </c>
      <c r="P31" s="150">
        <v>31.7</v>
      </c>
      <c r="Q31" s="93">
        <v>2322</v>
      </c>
      <c r="R31" s="124">
        <v>1.4</v>
      </c>
      <c r="S31" s="124">
        <v>4.4000000000000004</v>
      </c>
    </row>
    <row r="32" spans="1:19">
      <c r="A32" s="286" t="s">
        <v>360</v>
      </c>
      <c r="B32" s="93">
        <v>61568</v>
      </c>
      <c r="C32" s="124">
        <v>18.2</v>
      </c>
      <c r="D32" s="282">
        <v>34.9</v>
      </c>
      <c r="E32" s="93">
        <v>14397</v>
      </c>
      <c r="F32" s="124">
        <v>8.1999999999999993</v>
      </c>
      <c r="G32" s="150">
        <v>23.4</v>
      </c>
      <c r="H32" s="93">
        <v>22267</v>
      </c>
      <c r="I32" s="124">
        <v>12.6</v>
      </c>
      <c r="J32" s="150">
        <v>36.200000000000003</v>
      </c>
      <c r="K32" s="93">
        <v>16244</v>
      </c>
      <c r="L32" s="124">
        <v>9.1999999999999993</v>
      </c>
      <c r="M32" s="150">
        <v>26.4</v>
      </c>
      <c r="N32" s="93">
        <v>21671</v>
      </c>
      <c r="O32" s="124">
        <v>12.3</v>
      </c>
      <c r="P32" s="150">
        <v>35.200000000000003</v>
      </c>
      <c r="Q32" s="93">
        <v>2659</v>
      </c>
      <c r="R32" s="124">
        <v>1.5</v>
      </c>
      <c r="S32" s="124">
        <v>4.3</v>
      </c>
    </row>
    <row r="33" spans="1:19">
      <c r="A33" s="286" t="s">
        <v>361</v>
      </c>
      <c r="B33" s="93">
        <v>68579</v>
      </c>
      <c r="C33" s="124">
        <v>22</v>
      </c>
      <c r="D33" s="282">
        <v>37.799999999999997</v>
      </c>
      <c r="E33" s="93">
        <v>12557</v>
      </c>
      <c r="F33" s="124">
        <v>6.9</v>
      </c>
      <c r="G33" s="150">
        <v>18.3</v>
      </c>
      <c r="H33" s="93">
        <v>24388</v>
      </c>
      <c r="I33" s="124">
        <v>13.4</v>
      </c>
      <c r="J33" s="150">
        <v>35.6</v>
      </c>
      <c r="K33" s="93">
        <v>19702</v>
      </c>
      <c r="L33" s="124">
        <v>10.9</v>
      </c>
      <c r="M33" s="150">
        <v>28.7</v>
      </c>
      <c r="N33" s="93">
        <v>26725</v>
      </c>
      <c r="O33" s="124">
        <v>14.7</v>
      </c>
      <c r="P33" s="150">
        <v>39</v>
      </c>
      <c r="Q33" s="93">
        <v>2776</v>
      </c>
      <c r="R33" s="124">
        <v>1.5</v>
      </c>
      <c r="S33" s="124">
        <v>4</v>
      </c>
    </row>
    <row r="34" spans="1:19">
      <c r="A34" s="286" t="s">
        <v>362</v>
      </c>
      <c r="B34" s="93">
        <v>67970</v>
      </c>
      <c r="C34" s="124">
        <v>24.9</v>
      </c>
      <c r="D34" s="282">
        <v>39.6</v>
      </c>
      <c r="E34" s="93">
        <v>10277</v>
      </c>
      <c r="F34" s="124">
        <v>6</v>
      </c>
      <c r="G34" s="150">
        <v>15.1</v>
      </c>
      <c r="H34" s="93">
        <v>24709</v>
      </c>
      <c r="I34" s="124">
        <v>14.4</v>
      </c>
      <c r="J34" s="150">
        <v>36.4</v>
      </c>
      <c r="K34" s="93">
        <v>19837</v>
      </c>
      <c r="L34" s="124">
        <v>11.6</v>
      </c>
      <c r="M34" s="150">
        <v>29.2</v>
      </c>
      <c r="N34" s="93">
        <v>28339</v>
      </c>
      <c r="O34" s="124">
        <v>16.5</v>
      </c>
      <c r="P34" s="150">
        <v>41.7</v>
      </c>
      <c r="Q34" s="93">
        <v>2379</v>
      </c>
      <c r="R34" s="124">
        <v>1.4</v>
      </c>
      <c r="S34" s="124">
        <v>3.5</v>
      </c>
    </row>
    <row r="35" spans="1:19">
      <c r="A35" s="286" t="s">
        <v>363</v>
      </c>
      <c r="B35" s="93">
        <v>67820</v>
      </c>
      <c r="C35" s="124">
        <v>27.5</v>
      </c>
      <c r="D35" s="282">
        <v>40.799999999999997</v>
      </c>
      <c r="E35" s="93">
        <v>9012</v>
      </c>
      <c r="F35" s="124">
        <v>5.4</v>
      </c>
      <c r="G35" s="150">
        <v>13.3</v>
      </c>
      <c r="H35" s="93">
        <v>26379</v>
      </c>
      <c r="I35" s="124">
        <v>15.9</v>
      </c>
      <c r="J35" s="150">
        <v>38.9</v>
      </c>
      <c r="K35" s="93">
        <v>18840</v>
      </c>
      <c r="L35" s="124">
        <v>11.3</v>
      </c>
      <c r="M35" s="150">
        <v>27.8</v>
      </c>
      <c r="N35" s="93">
        <v>29425</v>
      </c>
      <c r="O35" s="124">
        <v>17.7</v>
      </c>
      <c r="P35" s="150">
        <v>43.4</v>
      </c>
      <c r="Q35" s="93">
        <v>2112</v>
      </c>
      <c r="R35" s="124">
        <v>1.3</v>
      </c>
      <c r="S35" s="124">
        <v>3.1</v>
      </c>
    </row>
    <row r="36" spans="1:19">
      <c r="A36" s="286" t="s">
        <v>364</v>
      </c>
      <c r="B36" s="93">
        <v>67986</v>
      </c>
      <c r="C36" s="124">
        <v>28.5</v>
      </c>
      <c r="D36" s="282">
        <v>41.3</v>
      </c>
      <c r="E36" s="93">
        <v>8780</v>
      </c>
      <c r="F36" s="124">
        <v>5.3</v>
      </c>
      <c r="G36" s="150">
        <v>12.9</v>
      </c>
      <c r="H36" s="93">
        <v>28613</v>
      </c>
      <c r="I36" s="124">
        <v>17.399999999999999</v>
      </c>
      <c r="J36" s="150">
        <v>42.1</v>
      </c>
      <c r="K36" s="93">
        <v>17042</v>
      </c>
      <c r="L36" s="124">
        <v>10.3</v>
      </c>
      <c r="M36" s="150">
        <v>25.1</v>
      </c>
      <c r="N36" s="93">
        <v>29972</v>
      </c>
      <c r="O36" s="124">
        <v>18.2</v>
      </c>
      <c r="P36" s="150">
        <v>44.1</v>
      </c>
      <c r="Q36" s="93">
        <v>1835</v>
      </c>
      <c r="R36" s="124">
        <v>1.1000000000000001</v>
      </c>
      <c r="S36" s="124">
        <v>2.7</v>
      </c>
    </row>
    <row r="37" spans="1:19">
      <c r="A37" s="286" t="s">
        <v>365</v>
      </c>
      <c r="B37" s="93">
        <v>49482</v>
      </c>
      <c r="C37" s="124">
        <v>29.1</v>
      </c>
      <c r="D37" s="282">
        <v>40.6</v>
      </c>
      <c r="E37" s="93">
        <v>6796</v>
      </c>
      <c r="F37" s="124">
        <v>5.6</v>
      </c>
      <c r="G37" s="150">
        <v>13.7</v>
      </c>
      <c r="H37" s="93">
        <v>22462</v>
      </c>
      <c r="I37" s="124">
        <v>18.399999999999999</v>
      </c>
      <c r="J37" s="150">
        <v>45.4</v>
      </c>
      <c r="K37" s="93">
        <v>11389</v>
      </c>
      <c r="L37" s="124">
        <v>9.3000000000000007</v>
      </c>
      <c r="M37" s="150">
        <v>23</v>
      </c>
      <c r="N37" s="93">
        <v>21075</v>
      </c>
      <c r="O37" s="124">
        <v>17.3</v>
      </c>
      <c r="P37" s="150">
        <v>42.6</v>
      </c>
      <c r="Q37" s="93">
        <v>1310</v>
      </c>
      <c r="R37" s="124">
        <v>1.1000000000000001</v>
      </c>
      <c r="S37" s="124">
        <v>2.6</v>
      </c>
    </row>
    <row r="38" spans="1:19">
      <c r="A38" s="286" t="s">
        <v>366</v>
      </c>
      <c r="B38" s="93">
        <v>20309</v>
      </c>
      <c r="C38" s="124">
        <v>25.1</v>
      </c>
      <c r="D38" s="282">
        <v>38.4</v>
      </c>
      <c r="E38" s="93">
        <v>3063</v>
      </c>
      <c r="F38" s="124">
        <v>5.8</v>
      </c>
      <c r="G38" s="150">
        <v>15.1</v>
      </c>
      <c r="H38" s="93">
        <v>9877</v>
      </c>
      <c r="I38" s="124">
        <v>18.7</v>
      </c>
      <c r="J38" s="150">
        <v>48.6</v>
      </c>
      <c r="K38" s="93">
        <v>4230</v>
      </c>
      <c r="L38" s="124">
        <v>8</v>
      </c>
      <c r="M38" s="150">
        <v>20.8</v>
      </c>
      <c r="N38" s="93">
        <v>8098</v>
      </c>
      <c r="O38" s="124">
        <v>15.3</v>
      </c>
      <c r="P38" s="150">
        <v>39.9</v>
      </c>
      <c r="Q38" s="93">
        <v>535</v>
      </c>
      <c r="R38" s="124">
        <v>1</v>
      </c>
      <c r="S38" s="124">
        <v>2.6</v>
      </c>
    </row>
    <row r="39" spans="1:19">
      <c r="A39" s="286" t="s">
        <v>367</v>
      </c>
      <c r="B39" s="93">
        <v>6697</v>
      </c>
      <c r="C39" s="124">
        <v>19.5</v>
      </c>
      <c r="D39" s="282">
        <v>36.9</v>
      </c>
      <c r="E39" s="93">
        <v>1098</v>
      </c>
      <c r="F39" s="124">
        <v>6.1</v>
      </c>
      <c r="G39" s="150">
        <v>16.399999999999999</v>
      </c>
      <c r="H39" s="93">
        <v>3368</v>
      </c>
      <c r="I39" s="124">
        <v>18.600000000000001</v>
      </c>
      <c r="J39" s="150">
        <v>50.3</v>
      </c>
      <c r="K39" s="93">
        <v>1350</v>
      </c>
      <c r="L39" s="124">
        <v>7.4</v>
      </c>
      <c r="M39" s="150">
        <v>20.2</v>
      </c>
      <c r="N39" s="93">
        <v>2568</v>
      </c>
      <c r="O39" s="124">
        <v>14.2</v>
      </c>
      <c r="P39" s="150">
        <v>38.299999999999997</v>
      </c>
      <c r="Q39" s="93">
        <v>149</v>
      </c>
      <c r="R39" s="124">
        <v>0.8</v>
      </c>
      <c r="S39" s="124">
        <v>2.2000000000000002</v>
      </c>
    </row>
    <row r="40" spans="1:19">
      <c r="A40" s="286" t="s">
        <v>274</v>
      </c>
      <c r="B40" s="93">
        <v>639943</v>
      </c>
      <c r="C40" s="124">
        <v>15.6</v>
      </c>
      <c r="D40" s="282">
        <v>32.799999999999997</v>
      </c>
      <c r="E40" s="93">
        <v>171231</v>
      </c>
      <c r="F40" s="124">
        <v>8.8000000000000007</v>
      </c>
      <c r="G40" s="150">
        <v>26.8</v>
      </c>
      <c r="H40" s="93">
        <v>234470</v>
      </c>
      <c r="I40" s="124">
        <v>12</v>
      </c>
      <c r="J40" s="150">
        <v>36.6</v>
      </c>
      <c r="K40" s="93">
        <v>148855</v>
      </c>
      <c r="L40" s="124">
        <v>7.6</v>
      </c>
      <c r="M40" s="150">
        <v>23.3</v>
      </c>
      <c r="N40" s="93">
        <v>222414</v>
      </c>
      <c r="O40" s="124">
        <v>11.4</v>
      </c>
      <c r="P40" s="150">
        <v>34.799999999999997</v>
      </c>
      <c r="Q40" s="93">
        <v>22874</v>
      </c>
      <c r="R40" s="124">
        <v>1.2</v>
      </c>
      <c r="S40" s="124">
        <v>3.6</v>
      </c>
    </row>
    <row r="41" spans="1:19">
      <c r="A41" s="284" t="s">
        <v>368</v>
      </c>
      <c r="B41" s="267"/>
      <c r="C41" s="124"/>
      <c r="D41" s="267"/>
      <c r="E41" s="267"/>
      <c r="F41" s="267"/>
      <c r="G41" s="267"/>
      <c r="H41" s="267"/>
      <c r="I41" s="267"/>
      <c r="J41" s="267"/>
      <c r="K41" s="267"/>
      <c r="L41" s="267"/>
      <c r="M41" s="267"/>
      <c r="N41" s="267"/>
      <c r="O41" s="267"/>
      <c r="P41" s="267"/>
      <c r="Q41" s="267"/>
      <c r="R41" s="267"/>
      <c r="S41" s="267"/>
    </row>
    <row r="42" spans="1:19" ht="17.25">
      <c r="A42" s="272" t="s">
        <v>1072</v>
      </c>
    </row>
    <row r="43" spans="1:19" ht="17.25">
      <c r="A43" s="273" t="s">
        <v>1073</v>
      </c>
    </row>
    <row r="44" spans="1:19" ht="90">
      <c r="A44" s="285" t="s">
        <v>374</v>
      </c>
      <c r="B44" s="279" t="s">
        <v>661</v>
      </c>
      <c r="C44" s="279" t="s">
        <v>662</v>
      </c>
      <c r="D44" s="279" t="s">
        <v>663</v>
      </c>
      <c r="E44" s="279" t="s">
        <v>664</v>
      </c>
      <c r="F44" s="279" t="s">
        <v>665</v>
      </c>
      <c r="G44" s="279" t="s">
        <v>666</v>
      </c>
      <c r="H44" s="279" t="s">
        <v>667</v>
      </c>
      <c r="I44" s="279" t="s">
        <v>668</v>
      </c>
      <c r="J44" s="279" t="s">
        <v>669</v>
      </c>
      <c r="K44" s="279" t="s">
        <v>670</v>
      </c>
      <c r="L44" s="279" t="s">
        <v>671</v>
      </c>
      <c r="M44" s="279" t="s">
        <v>672</v>
      </c>
      <c r="N44" s="279" t="s">
        <v>673</v>
      </c>
      <c r="O44" s="279" t="s">
        <v>674</v>
      </c>
      <c r="P44" s="279" t="s">
        <v>675</v>
      </c>
      <c r="Q44" s="279" t="s">
        <v>676</v>
      </c>
      <c r="R44" s="279" t="s">
        <v>677</v>
      </c>
      <c r="S44" s="279" t="s">
        <v>678</v>
      </c>
    </row>
    <row r="45" spans="1:19">
      <c r="A45" s="281" t="s">
        <v>1109</v>
      </c>
      <c r="B45" s="93">
        <v>11058</v>
      </c>
      <c r="C45" s="124">
        <v>4.7</v>
      </c>
      <c r="D45" s="282">
        <v>15.7</v>
      </c>
      <c r="E45" s="93">
        <v>7230</v>
      </c>
      <c r="F45" s="124">
        <v>10.199999999999999</v>
      </c>
      <c r="G45" s="150">
        <v>65.400000000000006</v>
      </c>
      <c r="H45" s="93">
        <v>1698</v>
      </c>
      <c r="I45" s="124">
        <v>2.4</v>
      </c>
      <c r="J45" s="150">
        <v>15.4</v>
      </c>
      <c r="K45" s="93">
        <v>1512</v>
      </c>
      <c r="L45" s="124">
        <v>2.1</v>
      </c>
      <c r="M45" s="150">
        <v>13.7</v>
      </c>
      <c r="N45" s="93">
        <v>1506</v>
      </c>
      <c r="O45" s="124">
        <v>2.1</v>
      </c>
      <c r="P45" s="150">
        <v>13.6</v>
      </c>
      <c r="Q45" s="93">
        <v>373</v>
      </c>
      <c r="R45" s="124">
        <v>0.5</v>
      </c>
      <c r="S45" s="124">
        <v>3.4</v>
      </c>
    </row>
    <row r="46" spans="1:19">
      <c r="A46" s="286" t="s">
        <v>369</v>
      </c>
      <c r="B46" s="93">
        <v>23802</v>
      </c>
      <c r="C46" s="124">
        <v>6.7</v>
      </c>
      <c r="D46" s="282">
        <v>18</v>
      </c>
      <c r="E46" s="93">
        <v>15277</v>
      </c>
      <c r="F46" s="124">
        <v>11.6</v>
      </c>
      <c r="G46" s="161">
        <v>64.2</v>
      </c>
      <c r="H46" s="93">
        <v>5380</v>
      </c>
      <c r="I46" s="124">
        <v>4.0999999999999996</v>
      </c>
      <c r="J46" s="161">
        <v>22.6</v>
      </c>
      <c r="K46" s="93">
        <v>3067</v>
      </c>
      <c r="L46" s="124">
        <v>2.2999999999999998</v>
      </c>
      <c r="M46" s="161">
        <v>12.9</v>
      </c>
      <c r="N46" s="93">
        <v>3578</v>
      </c>
      <c r="O46" s="124">
        <v>2.7</v>
      </c>
      <c r="P46" s="161">
        <v>15</v>
      </c>
      <c r="Q46" s="93">
        <v>830</v>
      </c>
      <c r="R46" s="124">
        <v>0.6</v>
      </c>
      <c r="S46" s="163">
        <v>3.5</v>
      </c>
    </row>
    <row r="47" spans="1:19">
      <c r="A47" s="286" t="s">
        <v>355</v>
      </c>
      <c r="B47" s="93">
        <v>34418</v>
      </c>
      <c r="C47" s="124">
        <v>9.3000000000000007</v>
      </c>
      <c r="D47" s="282">
        <v>21.8</v>
      </c>
      <c r="E47" s="93">
        <v>19809</v>
      </c>
      <c r="F47" s="124">
        <v>12.6</v>
      </c>
      <c r="G47" s="150">
        <v>57.6</v>
      </c>
      <c r="H47" s="93">
        <v>9310</v>
      </c>
      <c r="I47" s="124">
        <v>5.9</v>
      </c>
      <c r="J47" s="150">
        <v>27</v>
      </c>
      <c r="K47" s="93">
        <v>4865</v>
      </c>
      <c r="L47" s="124">
        <v>3.1</v>
      </c>
      <c r="M47" s="150">
        <v>14.1</v>
      </c>
      <c r="N47" s="93">
        <v>6129</v>
      </c>
      <c r="O47" s="124">
        <v>3.9</v>
      </c>
      <c r="P47" s="150">
        <v>17.8</v>
      </c>
      <c r="Q47" s="93">
        <v>1409</v>
      </c>
      <c r="R47" s="124">
        <v>0.9</v>
      </c>
      <c r="S47" s="124">
        <v>4.0999999999999996</v>
      </c>
    </row>
    <row r="48" spans="1:19">
      <c r="A48" s="286" t="s">
        <v>356</v>
      </c>
      <c r="B48" s="93">
        <v>40478</v>
      </c>
      <c r="C48" s="124">
        <v>11.1</v>
      </c>
      <c r="D48" s="282">
        <v>24.6</v>
      </c>
      <c r="E48" s="93">
        <v>20583</v>
      </c>
      <c r="F48" s="124">
        <v>12.5</v>
      </c>
      <c r="G48" s="150">
        <v>50.8</v>
      </c>
      <c r="H48" s="93">
        <v>12442</v>
      </c>
      <c r="I48" s="124">
        <v>7.6</v>
      </c>
      <c r="J48" s="150">
        <v>30.7</v>
      </c>
      <c r="K48" s="93">
        <v>6254</v>
      </c>
      <c r="L48" s="124">
        <v>3.8</v>
      </c>
      <c r="M48" s="150">
        <v>15.5</v>
      </c>
      <c r="N48" s="93">
        <v>8440</v>
      </c>
      <c r="O48" s="124">
        <v>5.0999999999999996</v>
      </c>
      <c r="P48" s="150">
        <v>20.9</v>
      </c>
      <c r="Q48" s="93">
        <v>1771</v>
      </c>
      <c r="R48" s="124">
        <v>1.1000000000000001</v>
      </c>
      <c r="S48" s="124">
        <v>4.4000000000000004</v>
      </c>
    </row>
    <row r="49" spans="1:19">
      <c r="A49" s="286" t="s">
        <v>357</v>
      </c>
      <c r="B49" s="93">
        <v>42057</v>
      </c>
      <c r="C49" s="124">
        <v>13</v>
      </c>
      <c r="D49" s="282">
        <v>27.3</v>
      </c>
      <c r="E49" s="93">
        <v>17377</v>
      </c>
      <c r="F49" s="124">
        <v>11.3</v>
      </c>
      <c r="G49" s="150">
        <v>41.3</v>
      </c>
      <c r="H49" s="93">
        <v>14509</v>
      </c>
      <c r="I49" s="124">
        <v>9.4</v>
      </c>
      <c r="J49" s="150">
        <v>34.5</v>
      </c>
      <c r="K49" s="93">
        <v>7204</v>
      </c>
      <c r="L49" s="124">
        <v>4.7</v>
      </c>
      <c r="M49" s="150">
        <v>17.100000000000001</v>
      </c>
      <c r="N49" s="93">
        <v>10534</v>
      </c>
      <c r="O49" s="124">
        <v>6.8</v>
      </c>
      <c r="P49" s="150">
        <v>25</v>
      </c>
      <c r="Q49" s="93">
        <v>2031</v>
      </c>
      <c r="R49" s="124">
        <v>1.3</v>
      </c>
      <c r="S49" s="124">
        <v>4.8</v>
      </c>
    </row>
    <row r="50" spans="1:19">
      <c r="A50" s="286" t="s">
        <v>358</v>
      </c>
      <c r="B50" s="93">
        <v>47948</v>
      </c>
      <c r="C50" s="124">
        <v>15.3</v>
      </c>
      <c r="D50" s="282">
        <v>29.6</v>
      </c>
      <c r="E50" s="93">
        <v>15792</v>
      </c>
      <c r="F50" s="124">
        <v>9.6999999999999993</v>
      </c>
      <c r="G50" s="150">
        <v>32.9</v>
      </c>
      <c r="H50" s="93">
        <v>17092</v>
      </c>
      <c r="I50" s="124">
        <v>10.6</v>
      </c>
      <c r="J50" s="150">
        <v>35.6</v>
      </c>
      <c r="K50" s="93">
        <v>9467</v>
      </c>
      <c r="L50" s="124">
        <v>5.8</v>
      </c>
      <c r="M50" s="150">
        <v>19.7</v>
      </c>
      <c r="N50" s="93">
        <v>14191</v>
      </c>
      <c r="O50" s="124">
        <v>8.8000000000000007</v>
      </c>
      <c r="P50" s="150">
        <v>29.6</v>
      </c>
      <c r="Q50" s="93">
        <v>2439</v>
      </c>
      <c r="R50" s="124">
        <v>1.5</v>
      </c>
      <c r="S50" s="124">
        <v>5.0999999999999996</v>
      </c>
    </row>
    <row r="51" spans="1:19">
      <c r="A51" s="286" t="s">
        <v>359</v>
      </c>
      <c r="B51" s="93">
        <v>57047</v>
      </c>
      <c r="C51" s="124">
        <v>17.3</v>
      </c>
      <c r="D51" s="282">
        <v>30.8</v>
      </c>
      <c r="E51" s="93">
        <v>14777</v>
      </c>
      <c r="F51" s="124">
        <v>8</v>
      </c>
      <c r="G51" s="150">
        <v>25.9</v>
      </c>
      <c r="H51" s="93">
        <v>19781</v>
      </c>
      <c r="I51" s="124">
        <v>10.7</v>
      </c>
      <c r="J51" s="150">
        <v>34.700000000000003</v>
      </c>
      <c r="K51" s="93">
        <v>12976</v>
      </c>
      <c r="L51" s="124">
        <v>7</v>
      </c>
      <c r="M51" s="150">
        <v>22.7</v>
      </c>
      <c r="N51" s="93">
        <v>18957</v>
      </c>
      <c r="O51" s="124">
        <v>10.199999999999999</v>
      </c>
      <c r="P51" s="150">
        <v>33.200000000000003</v>
      </c>
      <c r="Q51" s="93">
        <v>3215</v>
      </c>
      <c r="R51" s="124">
        <v>1.7</v>
      </c>
      <c r="S51" s="124">
        <v>5.6</v>
      </c>
    </row>
    <row r="52" spans="1:19">
      <c r="A52" s="286" t="s">
        <v>360</v>
      </c>
      <c r="B52" s="93">
        <v>64033</v>
      </c>
      <c r="C52" s="124">
        <v>19.399999999999999</v>
      </c>
      <c r="D52" s="282">
        <v>32.299999999999997</v>
      </c>
      <c r="E52" s="93">
        <v>12288</v>
      </c>
      <c r="F52" s="124">
        <v>6.2</v>
      </c>
      <c r="G52" s="150">
        <v>19.2</v>
      </c>
      <c r="H52" s="93">
        <v>20768</v>
      </c>
      <c r="I52" s="124">
        <v>10.5</v>
      </c>
      <c r="J52" s="150">
        <v>32.4</v>
      </c>
      <c r="K52" s="93">
        <v>16876</v>
      </c>
      <c r="L52" s="124">
        <v>8.5</v>
      </c>
      <c r="M52" s="150">
        <v>26.4</v>
      </c>
      <c r="N52" s="93">
        <v>23872</v>
      </c>
      <c r="O52" s="124">
        <v>12</v>
      </c>
      <c r="P52" s="150">
        <v>37.299999999999997</v>
      </c>
      <c r="Q52" s="93">
        <v>3859</v>
      </c>
      <c r="R52" s="124">
        <v>1.9</v>
      </c>
      <c r="S52" s="124">
        <v>6</v>
      </c>
    </row>
    <row r="53" spans="1:19">
      <c r="A53" s="286" t="s">
        <v>361</v>
      </c>
      <c r="B53" s="93">
        <v>70467</v>
      </c>
      <c r="C53" s="124">
        <v>22.9</v>
      </c>
      <c r="D53" s="282">
        <v>34.799999999999997</v>
      </c>
      <c r="E53" s="93">
        <v>10153</v>
      </c>
      <c r="F53" s="124">
        <v>5</v>
      </c>
      <c r="G53" s="150">
        <v>14.4</v>
      </c>
      <c r="H53" s="93">
        <v>22826</v>
      </c>
      <c r="I53" s="124">
        <v>11.3</v>
      </c>
      <c r="J53" s="150">
        <v>32.4</v>
      </c>
      <c r="K53" s="93">
        <v>20314</v>
      </c>
      <c r="L53" s="124">
        <v>10</v>
      </c>
      <c r="M53" s="150">
        <v>28.8</v>
      </c>
      <c r="N53" s="93">
        <v>28702</v>
      </c>
      <c r="O53" s="124">
        <v>14.2</v>
      </c>
      <c r="P53" s="150">
        <v>40.700000000000003</v>
      </c>
      <c r="Q53" s="93">
        <v>3830</v>
      </c>
      <c r="R53" s="124">
        <v>1.9</v>
      </c>
      <c r="S53" s="124">
        <v>5.4</v>
      </c>
    </row>
    <row r="54" spans="1:19">
      <c r="A54" s="286" t="s">
        <v>362</v>
      </c>
      <c r="B54" s="93">
        <v>69254</v>
      </c>
      <c r="C54" s="124">
        <v>25.1</v>
      </c>
      <c r="D54" s="282">
        <v>35.799999999999997</v>
      </c>
      <c r="E54" s="93">
        <v>7769</v>
      </c>
      <c r="F54" s="124">
        <v>4</v>
      </c>
      <c r="G54" s="150">
        <v>11.2</v>
      </c>
      <c r="H54" s="93">
        <v>22058</v>
      </c>
      <c r="I54" s="124">
        <v>11.4</v>
      </c>
      <c r="J54" s="150">
        <v>31.9</v>
      </c>
      <c r="K54" s="93">
        <v>20639</v>
      </c>
      <c r="L54" s="124">
        <v>10.7</v>
      </c>
      <c r="M54" s="150">
        <v>29.8</v>
      </c>
      <c r="N54" s="93">
        <v>29990</v>
      </c>
      <c r="O54" s="124">
        <v>15.5</v>
      </c>
      <c r="P54" s="150">
        <v>43.3</v>
      </c>
      <c r="Q54" s="93">
        <v>3453</v>
      </c>
      <c r="R54" s="124">
        <v>1.8</v>
      </c>
      <c r="S54" s="124">
        <v>5</v>
      </c>
    </row>
    <row r="55" spans="1:19">
      <c r="A55" s="286" t="s">
        <v>363</v>
      </c>
      <c r="B55" s="93">
        <v>69700</v>
      </c>
      <c r="C55" s="124">
        <v>26.9</v>
      </c>
      <c r="D55" s="282">
        <v>36.6</v>
      </c>
      <c r="E55" s="93">
        <v>6475</v>
      </c>
      <c r="F55" s="124">
        <v>3.4</v>
      </c>
      <c r="G55" s="150">
        <v>9.3000000000000007</v>
      </c>
      <c r="H55" s="93">
        <v>22862</v>
      </c>
      <c r="I55" s="124">
        <v>12</v>
      </c>
      <c r="J55" s="150">
        <v>32.799999999999997</v>
      </c>
      <c r="K55" s="93">
        <v>20107</v>
      </c>
      <c r="L55" s="124">
        <v>10.6</v>
      </c>
      <c r="M55" s="150">
        <v>28.8</v>
      </c>
      <c r="N55" s="93">
        <v>31973</v>
      </c>
      <c r="O55" s="124">
        <v>16.8</v>
      </c>
      <c r="P55" s="150">
        <v>45.9</v>
      </c>
      <c r="Q55" s="93">
        <v>3009</v>
      </c>
      <c r="R55" s="124">
        <v>1.6</v>
      </c>
      <c r="S55" s="124">
        <v>4.3</v>
      </c>
    </row>
    <row r="56" spans="1:19">
      <c r="A56" s="286" t="s">
        <v>364</v>
      </c>
      <c r="B56" s="93">
        <v>70546</v>
      </c>
      <c r="C56" s="124">
        <v>27</v>
      </c>
      <c r="D56" s="282">
        <v>37</v>
      </c>
      <c r="E56" s="93">
        <v>5781</v>
      </c>
      <c r="F56" s="124">
        <v>3</v>
      </c>
      <c r="G56" s="150">
        <v>8.1999999999999993</v>
      </c>
      <c r="H56" s="93">
        <v>25077</v>
      </c>
      <c r="I56" s="124">
        <v>13.1</v>
      </c>
      <c r="J56" s="150">
        <v>35.5</v>
      </c>
      <c r="K56" s="93">
        <v>18681</v>
      </c>
      <c r="L56" s="124">
        <v>9.8000000000000007</v>
      </c>
      <c r="M56" s="150">
        <v>26.5</v>
      </c>
      <c r="N56" s="93">
        <v>32903</v>
      </c>
      <c r="O56" s="124">
        <v>17.2</v>
      </c>
      <c r="P56" s="150">
        <v>46.6</v>
      </c>
      <c r="Q56" s="93">
        <v>2737</v>
      </c>
      <c r="R56" s="124">
        <v>1.4</v>
      </c>
      <c r="S56" s="124">
        <v>3.9</v>
      </c>
    </row>
    <row r="57" spans="1:19">
      <c r="A57" s="286" t="s">
        <v>365</v>
      </c>
      <c r="B57" s="93">
        <v>52386</v>
      </c>
      <c r="C57" s="124">
        <v>26.6</v>
      </c>
      <c r="D57" s="282">
        <v>36.5</v>
      </c>
      <c r="E57" s="93">
        <v>4552</v>
      </c>
      <c r="F57" s="124">
        <v>3.2</v>
      </c>
      <c r="G57" s="150">
        <v>8.6999999999999993</v>
      </c>
      <c r="H57" s="93">
        <v>20345</v>
      </c>
      <c r="I57" s="124">
        <v>14.2</v>
      </c>
      <c r="J57" s="150">
        <v>38.799999999999997</v>
      </c>
      <c r="K57" s="93">
        <v>12916</v>
      </c>
      <c r="L57" s="124">
        <v>9</v>
      </c>
      <c r="M57" s="150">
        <v>24.7</v>
      </c>
      <c r="N57" s="93">
        <v>23821</v>
      </c>
      <c r="O57" s="124">
        <v>16.600000000000001</v>
      </c>
      <c r="P57" s="150">
        <v>45.5</v>
      </c>
      <c r="Q57" s="93">
        <v>1867</v>
      </c>
      <c r="R57" s="124">
        <v>1.3</v>
      </c>
      <c r="S57" s="124">
        <v>3.6</v>
      </c>
    </row>
    <row r="58" spans="1:19">
      <c r="A58" s="286" t="s">
        <v>366</v>
      </c>
      <c r="B58" s="93">
        <v>24847</v>
      </c>
      <c r="C58" s="124">
        <v>22.2</v>
      </c>
      <c r="D58" s="282">
        <v>35.299999999999997</v>
      </c>
      <c r="E58" s="93">
        <v>2569</v>
      </c>
      <c r="F58" s="124">
        <v>3.7</v>
      </c>
      <c r="G58" s="150">
        <v>10.3</v>
      </c>
      <c r="H58" s="93">
        <v>10439</v>
      </c>
      <c r="I58" s="124">
        <v>14.8</v>
      </c>
      <c r="J58" s="150">
        <v>42</v>
      </c>
      <c r="K58" s="93">
        <v>5536</v>
      </c>
      <c r="L58" s="124">
        <v>7.9</v>
      </c>
      <c r="M58" s="150">
        <v>22.3</v>
      </c>
      <c r="N58" s="93">
        <v>10944</v>
      </c>
      <c r="O58" s="124">
        <v>15.6</v>
      </c>
      <c r="P58" s="150">
        <v>44</v>
      </c>
      <c r="Q58" s="93">
        <v>754</v>
      </c>
      <c r="R58" s="124">
        <v>1.1000000000000001</v>
      </c>
      <c r="S58" s="124">
        <v>3</v>
      </c>
    </row>
    <row r="59" spans="1:19">
      <c r="A59" s="286" t="s">
        <v>367</v>
      </c>
      <c r="B59" s="93">
        <v>10495</v>
      </c>
      <c r="C59" s="124">
        <v>14.7</v>
      </c>
      <c r="D59" s="282">
        <v>33.4</v>
      </c>
      <c r="E59" s="93">
        <v>1208</v>
      </c>
      <c r="F59" s="124">
        <v>3.8</v>
      </c>
      <c r="G59" s="150">
        <v>11.5</v>
      </c>
      <c r="H59" s="93">
        <v>4686</v>
      </c>
      <c r="I59" s="124">
        <v>14.9</v>
      </c>
      <c r="J59" s="150">
        <v>44.6</v>
      </c>
      <c r="K59" s="93">
        <v>2170</v>
      </c>
      <c r="L59" s="124">
        <v>6.9</v>
      </c>
      <c r="M59" s="150">
        <v>20.7</v>
      </c>
      <c r="N59" s="93">
        <v>4414</v>
      </c>
      <c r="O59" s="124">
        <v>14.1</v>
      </c>
      <c r="P59" s="150">
        <v>42.1</v>
      </c>
      <c r="Q59" s="93">
        <v>283</v>
      </c>
      <c r="R59" s="124">
        <v>0.9</v>
      </c>
      <c r="S59" s="124">
        <v>2.7</v>
      </c>
    </row>
    <row r="60" spans="1:19">
      <c r="A60" s="286" t="s">
        <v>274</v>
      </c>
      <c r="B60" s="93">
        <v>688536</v>
      </c>
      <c r="C60" s="124">
        <v>16.8</v>
      </c>
      <c r="D60" s="282">
        <v>30.6</v>
      </c>
      <c r="E60" s="93">
        <v>161640</v>
      </c>
      <c r="F60" s="124">
        <v>7.2</v>
      </c>
      <c r="G60" s="150">
        <v>23.5</v>
      </c>
      <c r="H60" s="93">
        <v>229273</v>
      </c>
      <c r="I60" s="124">
        <v>10.199999999999999</v>
      </c>
      <c r="J60" s="150">
        <v>33.299999999999997</v>
      </c>
      <c r="K60" s="93">
        <v>162584</v>
      </c>
      <c r="L60" s="124">
        <v>7.2</v>
      </c>
      <c r="M60" s="150">
        <v>23.6</v>
      </c>
      <c r="N60" s="93">
        <v>249954</v>
      </c>
      <c r="O60" s="124">
        <v>11.1</v>
      </c>
      <c r="P60" s="150">
        <v>36.299999999999997</v>
      </c>
      <c r="Q60" s="93">
        <v>31860</v>
      </c>
      <c r="R60" s="124">
        <v>1.4</v>
      </c>
      <c r="S60" s="124">
        <v>4.5999999999999996</v>
      </c>
    </row>
    <row r="61" spans="1:19">
      <c r="A61" s="284" t="s">
        <v>368</v>
      </c>
      <c r="B61" s="267"/>
      <c r="C61" s="124"/>
      <c r="D61" s="267"/>
      <c r="E61" s="267"/>
      <c r="F61" s="267"/>
      <c r="G61" s="267"/>
      <c r="H61" s="267"/>
      <c r="I61" s="267"/>
      <c r="J61" s="267"/>
      <c r="K61" s="267"/>
      <c r="L61" s="267"/>
      <c r="M61" s="267"/>
      <c r="N61" s="267"/>
      <c r="O61" s="267"/>
      <c r="P61" s="267"/>
      <c r="Q61" s="267"/>
      <c r="R61" s="267"/>
      <c r="S61" s="267"/>
    </row>
  </sheetData>
  <pageMargins left="0.7" right="0.7" top="0.75" bottom="0.75" header="0.3" footer="0.3"/>
  <drawing r:id="rId1"/>
  <tableParts count="3">
    <tablePart r:id="rId2"/>
    <tablePart r:id="rId3"/>
    <tablePart r:id="rId4"/>
  </tablePart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S79"/>
  <sheetViews>
    <sheetView zoomScaleNormal="100" workbookViewId="0"/>
  </sheetViews>
  <sheetFormatPr defaultColWidth="9.33203125" defaultRowHeight="13.5"/>
  <cols>
    <col min="1" max="1" width="15.6640625" style="16" customWidth="1"/>
    <col min="2" max="2" width="17.6640625" style="16" customWidth="1"/>
    <col min="3" max="3" width="19.1640625" style="16" bestFit="1" customWidth="1"/>
    <col min="4" max="4" width="25.83203125" style="16" bestFit="1" customWidth="1"/>
    <col min="5" max="19" width="25.6640625" style="16" customWidth="1"/>
    <col min="20" max="16384" width="9.33203125" style="16"/>
  </cols>
  <sheetData>
    <row r="1" spans="1:19">
      <c r="A1" s="37" t="s">
        <v>679</v>
      </c>
    </row>
    <row r="2" spans="1:19" ht="17.25">
      <c r="A2" s="17" t="s">
        <v>1125</v>
      </c>
    </row>
    <row r="3" spans="1:19" ht="17.25">
      <c r="A3" s="39" t="s">
        <v>1126</v>
      </c>
    </row>
    <row r="4" spans="1:19" ht="78.95" customHeight="1">
      <c r="A4" s="167" t="s">
        <v>254</v>
      </c>
      <c r="B4" s="166" t="s">
        <v>661</v>
      </c>
      <c r="C4" s="166" t="s">
        <v>662</v>
      </c>
      <c r="D4" s="167" t="s">
        <v>663</v>
      </c>
      <c r="E4" s="166" t="s">
        <v>664</v>
      </c>
      <c r="F4" s="166" t="s">
        <v>665</v>
      </c>
      <c r="G4" s="167" t="s">
        <v>666</v>
      </c>
      <c r="H4" s="166" t="s">
        <v>667</v>
      </c>
      <c r="I4" s="166" t="s">
        <v>668</v>
      </c>
      <c r="J4" s="167" t="s">
        <v>669</v>
      </c>
      <c r="K4" s="166" t="s">
        <v>670</v>
      </c>
      <c r="L4" s="166" t="s">
        <v>671</v>
      </c>
      <c r="M4" s="167" t="s">
        <v>672</v>
      </c>
      <c r="N4" s="166" t="s">
        <v>673</v>
      </c>
      <c r="O4" s="166" t="s">
        <v>674</v>
      </c>
      <c r="P4" s="167" t="s">
        <v>675</v>
      </c>
      <c r="Q4" s="166" t="s">
        <v>676</v>
      </c>
      <c r="R4" s="166" t="s">
        <v>677</v>
      </c>
      <c r="S4" s="167" t="s">
        <v>678</v>
      </c>
    </row>
    <row r="5" spans="1:19">
      <c r="A5" s="69" t="s">
        <v>406</v>
      </c>
      <c r="B5" s="7">
        <v>281109</v>
      </c>
      <c r="C5" s="329">
        <v>17.399999999999999</v>
      </c>
      <c r="D5" s="330">
        <v>29.7</v>
      </c>
      <c r="E5" s="7">
        <v>73499</v>
      </c>
      <c r="F5" s="329">
        <v>7.2</v>
      </c>
      <c r="G5" s="330">
        <v>28.3</v>
      </c>
      <c r="H5" s="7">
        <v>94005</v>
      </c>
      <c r="I5" s="329">
        <v>10</v>
      </c>
      <c r="J5" s="330">
        <v>32.799999999999997</v>
      </c>
      <c r="K5" s="7">
        <v>61832</v>
      </c>
      <c r="L5" s="329">
        <v>6.7</v>
      </c>
      <c r="M5" s="330">
        <v>21.4</v>
      </c>
      <c r="N5" s="7">
        <v>97154</v>
      </c>
      <c r="O5" s="329">
        <v>10.6</v>
      </c>
      <c r="P5" s="330">
        <v>33.5</v>
      </c>
      <c r="Q5" s="7">
        <v>17266</v>
      </c>
      <c r="R5" s="329">
        <v>1.8</v>
      </c>
      <c r="S5" s="329">
        <v>6</v>
      </c>
    </row>
    <row r="6" spans="1:19">
      <c r="A6" s="69" t="s">
        <v>407</v>
      </c>
      <c r="B6" s="7">
        <v>48957</v>
      </c>
      <c r="C6" s="329">
        <v>18.399999999999999</v>
      </c>
      <c r="D6" s="330">
        <v>31.4</v>
      </c>
      <c r="E6" s="7">
        <v>12128</v>
      </c>
      <c r="F6" s="329">
        <v>7.4</v>
      </c>
      <c r="G6" s="330">
        <v>28</v>
      </c>
      <c r="H6" s="7">
        <v>15573</v>
      </c>
      <c r="I6" s="329">
        <v>10.1</v>
      </c>
      <c r="J6" s="330">
        <v>30.8</v>
      </c>
      <c r="K6" s="7">
        <v>11775</v>
      </c>
      <c r="L6" s="329">
        <v>7.6</v>
      </c>
      <c r="M6" s="330">
        <v>23.1</v>
      </c>
      <c r="N6" s="7">
        <v>17724</v>
      </c>
      <c r="O6" s="329">
        <v>11.5</v>
      </c>
      <c r="P6" s="330">
        <v>34.4</v>
      </c>
      <c r="Q6" s="7">
        <v>2766</v>
      </c>
      <c r="R6" s="329">
        <v>1.8</v>
      </c>
      <c r="S6" s="329">
        <v>5.7</v>
      </c>
    </row>
    <row r="7" spans="1:19">
      <c r="A7" s="69" t="s">
        <v>408</v>
      </c>
      <c r="B7" s="7">
        <v>38560</v>
      </c>
      <c r="C7" s="329">
        <v>17.899999999999999</v>
      </c>
      <c r="D7" s="330">
        <v>30.6</v>
      </c>
      <c r="E7" s="7">
        <v>8780</v>
      </c>
      <c r="F7" s="329">
        <v>7.5</v>
      </c>
      <c r="G7" s="330">
        <v>28.3</v>
      </c>
      <c r="H7" s="7">
        <v>13217</v>
      </c>
      <c r="I7" s="329">
        <v>10.4</v>
      </c>
      <c r="J7" s="330">
        <v>32.799999999999997</v>
      </c>
      <c r="K7" s="7">
        <v>8843</v>
      </c>
      <c r="L7" s="329">
        <v>6.9</v>
      </c>
      <c r="M7" s="330">
        <v>21.4</v>
      </c>
      <c r="N7" s="7">
        <v>14824</v>
      </c>
      <c r="O7" s="329">
        <v>11.5</v>
      </c>
      <c r="P7" s="330">
        <v>35.5</v>
      </c>
      <c r="Q7" s="7">
        <v>1390</v>
      </c>
      <c r="R7" s="329">
        <v>1.1000000000000001</v>
      </c>
      <c r="S7" s="329">
        <v>3.7</v>
      </c>
    </row>
    <row r="8" spans="1:19">
      <c r="A8" s="69" t="s">
        <v>409</v>
      </c>
      <c r="B8" s="7">
        <v>57237</v>
      </c>
      <c r="C8" s="329">
        <v>17.600000000000001</v>
      </c>
      <c r="D8" s="330">
        <v>32.1</v>
      </c>
      <c r="E8" s="7">
        <v>14092</v>
      </c>
      <c r="F8" s="329">
        <v>8.1</v>
      </c>
      <c r="G8" s="330">
        <v>29.2</v>
      </c>
      <c r="H8" s="7">
        <v>19700</v>
      </c>
      <c r="I8" s="329">
        <v>11</v>
      </c>
      <c r="J8" s="330">
        <v>33.1</v>
      </c>
      <c r="K8" s="7">
        <v>13968</v>
      </c>
      <c r="L8" s="329">
        <v>7.8</v>
      </c>
      <c r="M8" s="330">
        <v>23.3</v>
      </c>
      <c r="N8" s="7">
        <v>20208</v>
      </c>
      <c r="O8" s="329">
        <v>11.2</v>
      </c>
      <c r="P8" s="330">
        <v>32.700000000000003</v>
      </c>
      <c r="Q8" s="7">
        <v>2250</v>
      </c>
      <c r="R8" s="329">
        <v>1.3</v>
      </c>
      <c r="S8" s="329">
        <v>4</v>
      </c>
    </row>
    <row r="9" spans="1:19">
      <c r="A9" s="69" t="s">
        <v>410</v>
      </c>
      <c r="B9" s="7">
        <v>48673</v>
      </c>
      <c r="C9" s="329">
        <v>19.100000000000001</v>
      </c>
      <c r="D9" s="330">
        <v>30.9</v>
      </c>
      <c r="E9" s="7">
        <v>13906</v>
      </c>
      <c r="F9" s="329">
        <v>9</v>
      </c>
      <c r="G9" s="330">
        <v>33.299999999999997</v>
      </c>
      <c r="H9" s="7">
        <v>18165</v>
      </c>
      <c r="I9" s="329">
        <v>11.5</v>
      </c>
      <c r="J9" s="330">
        <v>35.799999999999997</v>
      </c>
      <c r="K9" s="7">
        <v>9437</v>
      </c>
      <c r="L9" s="329">
        <v>6</v>
      </c>
      <c r="M9" s="330">
        <v>18.399999999999999</v>
      </c>
      <c r="N9" s="7">
        <v>16172</v>
      </c>
      <c r="O9" s="329">
        <v>10.199999999999999</v>
      </c>
      <c r="P9" s="330">
        <v>30.6</v>
      </c>
      <c r="Q9" s="7">
        <v>1530</v>
      </c>
      <c r="R9" s="329">
        <v>1</v>
      </c>
      <c r="S9" s="329">
        <v>3.2</v>
      </c>
    </row>
    <row r="10" spans="1:19">
      <c r="A10" s="69" t="s">
        <v>411</v>
      </c>
      <c r="B10" s="7">
        <v>27272</v>
      </c>
      <c r="C10" s="329">
        <v>19.5</v>
      </c>
      <c r="D10" s="330">
        <v>33</v>
      </c>
      <c r="E10" s="7">
        <v>6588</v>
      </c>
      <c r="F10" s="329">
        <v>8.1</v>
      </c>
      <c r="G10" s="330">
        <v>29.4</v>
      </c>
      <c r="H10" s="7">
        <v>10722</v>
      </c>
      <c r="I10" s="329">
        <v>12.9</v>
      </c>
      <c r="J10" s="330">
        <v>37.4</v>
      </c>
      <c r="K10" s="7">
        <v>5481</v>
      </c>
      <c r="L10" s="329">
        <v>6.6</v>
      </c>
      <c r="M10" s="330">
        <v>19.100000000000001</v>
      </c>
      <c r="N10" s="7">
        <v>9793</v>
      </c>
      <c r="O10" s="329">
        <v>11.7</v>
      </c>
      <c r="P10" s="330">
        <v>32.799999999999997</v>
      </c>
      <c r="Q10" s="7">
        <v>907</v>
      </c>
      <c r="R10" s="329">
        <v>1.1000000000000001</v>
      </c>
      <c r="S10" s="329">
        <v>3.4</v>
      </c>
    </row>
    <row r="11" spans="1:19">
      <c r="A11" s="69" t="s">
        <v>412</v>
      </c>
      <c r="B11" s="7">
        <v>36472</v>
      </c>
      <c r="C11" s="329">
        <v>19.7</v>
      </c>
      <c r="D11" s="330">
        <v>35.4</v>
      </c>
      <c r="E11" s="7">
        <v>8661</v>
      </c>
      <c r="F11" s="329">
        <v>9.3000000000000007</v>
      </c>
      <c r="G11" s="330">
        <v>29.5</v>
      </c>
      <c r="H11" s="7">
        <v>13318</v>
      </c>
      <c r="I11" s="329">
        <v>12.7</v>
      </c>
      <c r="J11" s="330">
        <v>35.1</v>
      </c>
      <c r="K11" s="7">
        <v>8958</v>
      </c>
      <c r="L11" s="329">
        <v>8.4</v>
      </c>
      <c r="M11" s="330">
        <v>22.8</v>
      </c>
      <c r="N11" s="7">
        <v>13739</v>
      </c>
      <c r="O11" s="329">
        <v>12.8</v>
      </c>
      <c r="P11" s="330">
        <v>34.299999999999997</v>
      </c>
      <c r="Q11" s="7">
        <v>1101</v>
      </c>
      <c r="R11" s="329">
        <v>1.1000000000000001</v>
      </c>
      <c r="S11" s="329">
        <v>3.1</v>
      </c>
    </row>
    <row r="12" spans="1:19">
      <c r="A12" s="69" t="s">
        <v>413</v>
      </c>
      <c r="B12" s="7">
        <v>6939</v>
      </c>
      <c r="C12" s="329">
        <v>14.8</v>
      </c>
      <c r="D12" s="330">
        <v>33.9</v>
      </c>
      <c r="E12" s="7">
        <v>1184</v>
      </c>
      <c r="F12" s="329">
        <v>7.4</v>
      </c>
      <c r="G12" s="330">
        <v>24.8</v>
      </c>
      <c r="H12" s="7">
        <v>2650</v>
      </c>
      <c r="I12" s="329">
        <v>12.7</v>
      </c>
      <c r="J12" s="330">
        <v>37.200000000000003</v>
      </c>
      <c r="K12" s="7">
        <v>1316</v>
      </c>
      <c r="L12" s="329">
        <v>6.2</v>
      </c>
      <c r="M12" s="330">
        <v>17.600000000000001</v>
      </c>
      <c r="N12" s="7">
        <v>3031</v>
      </c>
      <c r="O12" s="329">
        <v>13.6</v>
      </c>
      <c r="P12" s="330">
        <v>37.9</v>
      </c>
      <c r="Q12" s="7">
        <v>249</v>
      </c>
      <c r="R12" s="329">
        <v>1.2</v>
      </c>
      <c r="S12" s="329">
        <v>3.5</v>
      </c>
    </row>
    <row r="13" spans="1:19">
      <c r="A13" s="69" t="s">
        <v>414</v>
      </c>
      <c r="B13" s="7">
        <v>22178</v>
      </c>
      <c r="C13" s="329">
        <v>19.3</v>
      </c>
      <c r="D13" s="330">
        <v>33.4</v>
      </c>
      <c r="E13" s="7">
        <v>4681</v>
      </c>
      <c r="F13" s="329">
        <v>7.8</v>
      </c>
      <c r="G13" s="330">
        <v>27.6</v>
      </c>
      <c r="H13" s="7">
        <v>7771</v>
      </c>
      <c r="I13" s="329">
        <v>11.6</v>
      </c>
      <c r="J13" s="330">
        <v>34</v>
      </c>
      <c r="K13" s="7">
        <v>4482</v>
      </c>
      <c r="L13" s="329">
        <v>6.7</v>
      </c>
      <c r="M13" s="330">
        <v>19.2</v>
      </c>
      <c r="N13" s="7">
        <v>9856</v>
      </c>
      <c r="O13" s="329">
        <v>14.3</v>
      </c>
      <c r="P13" s="330">
        <v>39.5</v>
      </c>
      <c r="Q13" s="7">
        <v>645</v>
      </c>
      <c r="R13" s="329">
        <v>1</v>
      </c>
      <c r="S13" s="329">
        <v>3</v>
      </c>
    </row>
    <row r="14" spans="1:19">
      <c r="A14" s="69" t="s">
        <v>415</v>
      </c>
      <c r="B14" s="7">
        <v>190195</v>
      </c>
      <c r="C14" s="329">
        <v>19.600000000000001</v>
      </c>
      <c r="D14" s="330">
        <v>32.5</v>
      </c>
      <c r="E14" s="7">
        <v>50746</v>
      </c>
      <c r="F14" s="329">
        <v>8.4</v>
      </c>
      <c r="G14" s="330">
        <v>30.4</v>
      </c>
      <c r="H14" s="7">
        <v>70300</v>
      </c>
      <c r="I14" s="329">
        <v>12.1</v>
      </c>
      <c r="J14" s="330">
        <v>36</v>
      </c>
      <c r="K14" s="7">
        <v>39419</v>
      </c>
      <c r="L14" s="329">
        <v>6.8</v>
      </c>
      <c r="M14" s="330">
        <v>19.899999999999999</v>
      </c>
      <c r="N14" s="7">
        <v>69729</v>
      </c>
      <c r="O14" s="329">
        <v>12.1</v>
      </c>
      <c r="P14" s="330">
        <v>34.6</v>
      </c>
      <c r="Q14" s="7">
        <v>6400</v>
      </c>
      <c r="R14" s="329">
        <v>1.1000000000000001</v>
      </c>
      <c r="S14" s="329">
        <v>3.3</v>
      </c>
    </row>
    <row r="15" spans="1:19">
      <c r="A15" s="69" t="s">
        <v>416</v>
      </c>
      <c r="B15" s="7">
        <v>43659</v>
      </c>
      <c r="C15" s="329">
        <v>17.899999999999999</v>
      </c>
      <c r="D15" s="330">
        <v>29.2</v>
      </c>
      <c r="E15" s="7">
        <v>9161</v>
      </c>
      <c r="F15" s="329">
        <v>6.7</v>
      </c>
      <c r="G15" s="330">
        <v>27.4</v>
      </c>
      <c r="H15" s="7">
        <v>14270</v>
      </c>
      <c r="I15" s="329">
        <v>9.4</v>
      </c>
      <c r="J15" s="330">
        <v>31.3</v>
      </c>
      <c r="K15" s="7">
        <v>10902</v>
      </c>
      <c r="L15" s="329">
        <v>7.2</v>
      </c>
      <c r="M15" s="330">
        <v>23.6</v>
      </c>
      <c r="N15" s="7">
        <v>16908</v>
      </c>
      <c r="O15" s="329">
        <v>10.9</v>
      </c>
      <c r="P15" s="330">
        <v>34.6</v>
      </c>
      <c r="Q15" s="7">
        <v>1569</v>
      </c>
      <c r="R15" s="329">
        <v>1.1000000000000001</v>
      </c>
      <c r="S15" s="329">
        <v>3.6</v>
      </c>
    </row>
    <row r="16" spans="1:19">
      <c r="A16" s="69" t="s">
        <v>417</v>
      </c>
      <c r="B16" s="7">
        <v>220285</v>
      </c>
      <c r="C16" s="329">
        <v>18.2</v>
      </c>
      <c r="D16" s="330">
        <v>30.6</v>
      </c>
      <c r="E16" s="7">
        <v>56220</v>
      </c>
      <c r="F16" s="329">
        <v>7.6</v>
      </c>
      <c r="G16" s="330">
        <v>29.4</v>
      </c>
      <c r="H16" s="7">
        <v>72306</v>
      </c>
      <c r="I16" s="329">
        <v>10.1</v>
      </c>
      <c r="J16" s="330">
        <v>31.8</v>
      </c>
      <c r="K16" s="7">
        <v>55105</v>
      </c>
      <c r="L16" s="329">
        <v>7.7</v>
      </c>
      <c r="M16" s="330">
        <v>23.9</v>
      </c>
      <c r="N16" s="7">
        <v>76642</v>
      </c>
      <c r="O16" s="329">
        <v>10.8</v>
      </c>
      <c r="P16" s="330">
        <v>32.700000000000003</v>
      </c>
      <c r="Q16" s="7">
        <v>8783</v>
      </c>
      <c r="R16" s="329">
        <v>1.2</v>
      </c>
      <c r="S16" s="329">
        <v>4</v>
      </c>
    </row>
    <row r="17" spans="1:19">
      <c r="A17" s="69" t="s">
        <v>418</v>
      </c>
      <c r="B17" s="7">
        <v>40071</v>
      </c>
      <c r="C17" s="329">
        <v>19.2</v>
      </c>
      <c r="D17" s="330">
        <v>30.9</v>
      </c>
      <c r="E17" s="7">
        <v>9886</v>
      </c>
      <c r="F17" s="329">
        <v>8</v>
      </c>
      <c r="G17" s="330">
        <v>31.4</v>
      </c>
      <c r="H17" s="7">
        <v>13786</v>
      </c>
      <c r="I17" s="329">
        <v>10.5</v>
      </c>
      <c r="J17" s="330">
        <v>32.4</v>
      </c>
      <c r="K17" s="7">
        <v>7991</v>
      </c>
      <c r="L17" s="329">
        <v>6.1</v>
      </c>
      <c r="M17" s="330">
        <v>18.5</v>
      </c>
      <c r="N17" s="7">
        <v>15881</v>
      </c>
      <c r="O17" s="329">
        <v>12</v>
      </c>
      <c r="P17" s="330">
        <v>35.5</v>
      </c>
      <c r="Q17" s="7">
        <v>1639</v>
      </c>
      <c r="R17" s="329">
        <v>1.3</v>
      </c>
      <c r="S17" s="329">
        <v>4.3</v>
      </c>
    </row>
    <row r="18" spans="1:19">
      <c r="A18" s="69" t="s">
        <v>419</v>
      </c>
      <c r="B18" s="7">
        <v>37662</v>
      </c>
      <c r="C18" s="329">
        <v>17.600000000000001</v>
      </c>
      <c r="D18" s="330">
        <v>31.7</v>
      </c>
      <c r="E18" s="7">
        <v>7783</v>
      </c>
      <c r="F18" s="329">
        <v>7</v>
      </c>
      <c r="G18" s="330">
        <v>26.1</v>
      </c>
      <c r="H18" s="7">
        <v>12983</v>
      </c>
      <c r="I18" s="329">
        <v>10.8</v>
      </c>
      <c r="J18" s="330">
        <v>33.200000000000003</v>
      </c>
      <c r="K18" s="7">
        <v>11276</v>
      </c>
      <c r="L18" s="329">
        <v>9.4</v>
      </c>
      <c r="M18" s="330">
        <v>28.3</v>
      </c>
      <c r="N18" s="7">
        <v>12566</v>
      </c>
      <c r="O18" s="329">
        <v>10.3</v>
      </c>
      <c r="P18" s="330">
        <v>30.2</v>
      </c>
      <c r="Q18" s="7">
        <v>1207</v>
      </c>
      <c r="R18" s="329">
        <v>1</v>
      </c>
      <c r="S18" s="329">
        <v>3.4</v>
      </c>
    </row>
    <row r="19" spans="1:19">
      <c r="A19" s="69" t="s">
        <v>420</v>
      </c>
      <c r="B19" s="7">
        <v>33473</v>
      </c>
      <c r="C19" s="329">
        <v>17</v>
      </c>
      <c r="D19" s="330">
        <v>30.9</v>
      </c>
      <c r="E19" s="7">
        <v>8776</v>
      </c>
      <c r="F19" s="329">
        <v>8.4</v>
      </c>
      <c r="G19" s="330">
        <v>31.2</v>
      </c>
      <c r="H19" s="7">
        <v>10888</v>
      </c>
      <c r="I19" s="329">
        <v>9.9</v>
      </c>
      <c r="J19" s="330">
        <v>31.3</v>
      </c>
      <c r="K19" s="7">
        <v>8472</v>
      </c>
      <c r="L19" s="329">
        <v>7.7</v>
      </c>
      <c r="M19" s="330">
        <v>23.6</v>
      </c>
      <c r="N19" s="7">
        <v>11959</v>
      </c>
      <c r="O19" s="329">
        <v>10.8</v>
      </c>
      <c r="P19" s="330">
        <v>33</v>
      </c>
      <c r="Q19" s="7">
        <v>1331</v>
      </c>
      <c r="R19" s="329">
        <v>1.2</v>
      </c>
      <c r="S19" s="329">
        <v>3.9</v>
      </c>
    </row>
    <row r="20" spans="1:19">
      <c r="A20" s="69" t="s">
        <v>421</v>
      </c>
      <c r="B20" s="7">
        <v>34807</v>
      </c>
      <c r="C20" s="329">
        <v>16.3</v>
      </c>
      <c r="D20" s="330">
        <v>31.8</v>
      </c>
      <c r="E20" s="7">
        <v>8383</v>
      </c>
      <c r="F20" s="329">
        <v>8.6999999999999993</v>
      </c>
      <c r="G20" s="330">
        <v>30.5</v>
      </c>
      <c r="H20" s="7">
        <v>12254</v>
      </c>
      <c r="I20" s="329">
        <v>10.9</v>
      </c>
      <c r="J20" s="330">
        <v>33.5</v>
      </c>
      <c r="K20" s="7">
        <v>10503</v>
      </c>
      <c r="L20" s="329">
        <v>9.1999999999999993</v>
      </c>
      <c r="M20" s="330">
        <v>27.9</v>
      </c>
      <c r="N20" s="7">
        <v>10750</v>
      </c>
      <c r="O20" s="329">
        <v>9.3000000000000007</v>
      </c>
      <c r="P20" s="330">
        <v>27.8</v>
      </c>
      <c r="Q20" s="7">
        <v>1021</v>
      </c>
      <c r="R20" s="329">
        <v>0.9</v>
      </c>
      <c r="S20" s="329">
        <v>2.9</v>
      </c>
    </row>
    <row r="21" spans="1:19">
      <c r="A21" s="69" t="s">
        <v>422</v>
      </c>
      <c r="B21" s="7">
        <v>38861</v>
      </c>
      <c r="C21" s="329">
        <v>18.399999999999999</v>
      </c>
      <c r="D21" s="330">
        <v>37.200000000000003</v>
      </c>
      <c r="E21" s="7">
        <v>9139</v>
      </c>
      <c r="F21" s="329">
        <v>9.6999999999999993</v>
      </c>
      <c r="G21" s="330">
        <v>29.2</v>
      </c>
      <c r="H21" s="7">
        <v>13076</v>
      </c>
      <c r="I21" s="329">
        <v>12.3</v>
      </c>
      <c r="J21" s="330">
        <v>32.299999999999997</v>
      </c>
      <c r="K21" s="7">
        <v>14715</v>
      </c>
      <c r="L21" s="329">
        <v>13.7</v>
      </c>
      <c r="M21" s="330">
        <v>35.6</v>
      </c>
      <c r="N21" s="7">
        <v>11057</v>
      </c>
      <c r="O21" s="329">
        <v>10.1</v>
      </c>
      <c r="P21" s="330">
        <v>26</v>
      </c>
      <c r="Q21" s="7">
        <v>1029</v>
      </c>
      <c r="R21" s="329">
        <v>1</v>
      </c>
      <c r="S21" s="329">
        <v>2.7</v>
      </c>
    </row>
    <row r="22" spans="1:19">
      <c r="A22" s="69" t="s">
        <v>423</v>
      </c>
      <c r="B22" s="7">
        <v>34505</v>
      </c>
      <c r="C22" s="329">
        <v>19.3</v>
      </c>
      <c r="D22" s="330">
        <v>36.6</v>
      </c>
      <c r="E22" s="7">
        <v>8146</v>
      </c>
      <c r="F22" s="329">
        <v>9.6</v>
      </c>
      <c r="G22" s="330">
        <v>29.5</v>
      </c>
      <c r="H22" s="7">
        <v>13031</v>
      </c>
      <c r="I22" s="329">
        <v>13.6</v>
      </c>
      <c r="J22" s="330">
        <v>36.200000000000003</v>
      </c>
      <c r="K22" s="7">
        <v>7192</v>
      </c>
      <c r="L22" s="329">
        <v>7.4</v>
      </c>
      <c r="M22" s="330">
        <v>19.399999999999999</v>
      </c>
      <c r="N22" s="7">
        <v>13665</v>
      </c>
      <c r="O22" s="329">
        <v>13.9</v>
      </c>
      <c r="P22" s="330">
        <v>36</v>
      </c>
      <c r="Q22" s="7">
        <v>1011</v>
      </c>
      <c r="R22" s="329">
        <v>1.1000000000000001</v>
      </c>
      <c r="S22" s="329">
        <v>3.1</v>
      </c>
    </row>
    <row r="23" spans="1:19">
      <c r="A23" s="69" t="s">
        <v>424</v>
      </c>
      <c r="B23" s="7">
        <v>17475</v>
      </c>
      <c r="C23" s="329">
        <v>18.100000000000001</v>
      </c>
      <c r="D23" s="330">
        <v>33.5</v>
      </c>
      <c r="E23" s="7">
        <v>3915</v>
      </c>
      <c r="F23" s="329">
        <v>8.1</v>
      </c>
      <c r="G23" s="330">
        <v>28.1</v>
      </c>
      <c r="H23" s="7">
        <v>7296</v>
      </c>
      <c r="I23" s="329">
        <v>13.8</v>
      </c>
      <c r="J23" s="330">
        <v>40.1</v>
      </c>
      <c r="K23" s="7">
        <v>3985</v>
      </c>
      <c r="L23" s="329">
        <v>7.5</v>
      </c>
      <c r="M23" s="330">
        <v>21.3</v>
      </c>
      <c r="N23" s="7">
        <v>5892</v>
      </c>
      <c r="O23" s="329">
        <v>10.9</v>
      </c>
      <c r="P23" s="330">
        <v>30.3</v>
      </c>
      <c r="Q23" s="7">
        <v>688</v>
      </c>
      <c r="R23" s="329">
        <v>1.3</v>
      </c>
      <c r="S23" s="329">
        <v>3.9</v>
      </c>
    </row>
    <row r="24" spans="1:19">
      <c r="A24" s="69" t="s">
        <v>425</v>
      </c>
      <c r="B24" s="7">
        <v>37344</v>
      </c>
      <c r="C24" s="329">
        <v>19.399999999999999</v>
      </c>
      <c r="D24" s="330">
        <v>37.4</v>
      </c>
      <c r="E24" s="7">
        <v>9349</v>
      </c>
      <c r="F24" s="329">
        <v>9.8000000000000007</v>
      </c>
      <c r="G24" s="330">
        <v>29.3</v>
      </c>
      <c r="H24" s="7">
        <v>15330</v>
      </c>
      <c r="I24" s="329">
        <v>15.3</v>
      </c>
      <c r="J24" s="330">
        <v>39.9</v>
      </c>
      <c r="K24" s="7">
        <v>8768</v>
      </c>
      <c r="L24" s="329">
        <v>8.6</v>
      </c>
      <c r="M24" s="330">
        <v>22</v>
      </c>
      <c r="N24" s="7">
        <v>12140</v>
      </c>
      <c r="O24" s="329">
        <v>11.9</v>
      </c>
      <c r="P24" s="330">
        <v>30.3</v>
      </c>
      <c r="Q24" s="7">
        <v>1169</v>
      </c>
      <c r="R24" s="329">
        <v>1.2</v>
      </c>
      <c r="S24" s="329">
        <v>3.1</v>
      </c>
    </row>
    <row r="25" spans="1:19">
      <c r="A25" s="69" t="s">
        <v>426</v>
      </c>
      <c r="B25" s="7">
        <v>32655</v>
      </c>
      <c r="C25" s="329">
        <v>17.600000000000001</v>
      </c>
      <c r="D25" s="330">
        <v>38.200000000000003</v>
      </c>
      <c r="E25" s="7">
        <v>7810</v>
      </c>
      <c r="F25" s="329">
        <v>9.9</v>
      </c>
      <c r="G25" s="330">
        <v>28.3</v>
      </c>
      <c r="H25" s="7">
        <v>13076</v>
      </c>
      <c r="I25" s="329">
        <v>15.2</v>
      </c>
      <c r="J25" s="330">
        <v>39.1</v>
      </c>
      <c r="K25" s="7">
        <v>6999</v>
      </c>
      <c r="L25" s="329">
        <v>8</v>
      </c>
      <c r="M25" s="330">
        <v>20.2</v>
      </c>
      <c r="N25" s="7">
        <v>12659</v>
      </c>
      <c r="O25" s="329">
        <v>14.3</v>
      </c>
      <c r="P25" s="330">
        <v>36.1</v>
      </c>
      <c r="Q25" s="7">
        <v>777</v>
      </c>
      <c r="R25" s="329">
        <v>0.9</v>
      </c>
      <c r="S25" s="329">
        <v>2.5</v>
      </c>
    </row>
    <row r="26" spans="1:19">
      <c r="A26" s="69" t="s">
        <v>260</v>
      </c>
      <c r="B26" s="7">
        <v>1328479</v>
      </c>
      <c r="C26" s="329">
        <v>18.2</v>
      </c>
      <c r="D26" s="330">
        <v>31.6</v>
      </c>
      <c r="E26" s="7">
        <v>332871</v>
      </c>
      <c r="F26" s="329">
        <v>7.9</v>
      </c>
      <c r="G26" s="330">
        <v>29.2</v>
      </c>
      <c r="H26" s="7">
        <v>463743</v>
      </c>
      <c r="I26" s="329">
        <v>11</v>
      </c>
      <c r="J26" s="330">
        <v>33.799999999999997</v>
      </c>
      <c r="K26" s="7">
        <v>311439</v>
      </c>
      <c r="L26" s="329">
        <v>7.4</v>
      </c>
      <c r="M26" s="330">
        <v>22.3</v>
      </c>
      <c r="N26" s="7">
        <v>472368</v>
      </c>
      <c r="O26" s="329">
        <v>11.2</v>
      </c>
      <c r="P26" s="330">
        <v>33.200000000000003</v>
      </c>
      <c r="Q26" s="7">
        <v>54734</v>
      </c>
      <c r="R26" s="329">
        <v>1.3</v>
      </c>
      <c r="S26" s="329">
        <v>4.0999999999999996</v>
      </c>
    </row>
    <row r="27" spans="1:19">
      <c r="A27" s="22" t="s">
        <v>368</v>
      </c>
    </row>
    <row r="28" spans="1:19" ht="17.25">
      <c r="A28" s="17" t="s">
        <v>1127</v>
      </c>
    </row>
    <row r="29" spans="1:19" ht="17.25">
      <c r="A29" s="39" t="s">
        <v>1128</v>
      </c>
    </row>
    <row r="30" spans="1:19" ht="90">
      <c r="A30" s="167" t="s">
        <v>254</v>
      </c>
      <c r="B30" s="166" t="s">
        <v>661</v>
      </c>
      <c r="C30" s="166" t="s">
        <v>662</v>
      </c>
      <c r="D30" s="166" t="s">
        <v>663</v>
      </c>
      <c r="E30" s="166" t="s">
        <v>664</v>
      </c>
      <c r="F30" s="166" t="s">
        <v>665</v>
      </c>
      <c r="G30" s="167" t="s">
        <v>666</v>
      </c>
      <c r="H30" s="166" t="s">
        <v>667</v>
      </c>
      <c r="I30" s="166" t="s">
        <v>668</v>
      </c>
      <c r="J30" s="167" t="s">
        <v>669</v>
      </c>
      <c r="K30" s="166" t="s">
        <v>670</v>
      </c>
      <c r="L30" s="166" t="s">
        <v>671</v>
      </c>
      <c r="M30" s="167" t="s">
        <v>672</v>
      </c>
      <c r="N30" s="166" t="s">
        <v>673</v>
      </c>
      <c r="O30" s="166" t="s">
        <v>674</v>
      </c>
      <c r="P30" s="167" t="s">
        <v>675</v>
      </c>
      <c r="Q30" s="166" t="s">
        <v>676</v>
      </c>
      <c r="R30" s="166" t="s">
        <v>677</v>
      </c>
      <c r="S30" s="167" t="s">
        <v>678</v>
      </c>
    </row>
    <row r="31" spans="1:19">
      <c r="A31" s="69" t="s">
        <v>406</v>
      </c>
      <c r="B31" s="266">
        <v>132564</v>
      </c>
      <c r="C31" s="326">
        <v>17.100000000000001</v>
      </c>
      <c r="D31" s="327">
        <v>30.7</v>
      </c>
      <c r="E31" s="266">
        <v>37134</v>
      </c>
      <c r="F31" s="124">
        <v>8</v>
      </c>
      <c r="G31" s="164">
        <v>30.2</v>
      </c>
      <c r="H31" s="266">
        <v>46174</v>
      </c>
      <c r="I31" s="326">
        <v>10.9</v>
      </c>
      <c r="J31" s="327">
        <v>34.1</v>
      </c>
      <c r="K31" s="266">
        <v>29281</v>
      </c>
      <c r="L31" s="124">
        <v>6.9</v>
      </c>
      <c r="M31" s="124">
        <v>21.5</v>
      </c>
      <c r="N31" s="165">
        <v>44708</v>
      </c>
      <c r="O31" s="163">
        <v>10.7</v>
      </c>
      <c r="P31" s="124">
        <v>32.6</v>
      </c>
      <c r="Q31" s="92">
        <v>7077</v>
      </c>
      <c r="R31" s="124">
        <v>1.6</v>
      </c>
      <c r="S31" s="124">
        <v>5.2</v>
      </c>
    </row>
    <row r="32" spans="1:19">
      <c r="A32" s="69" t="s">
        <v>407</v>
      </c>
      <c r="B32" s="266">
        <v>23201</v>
      </c>
      <c r="C32" s="326">
        <v>18.100000000000001</v>
      </c>
      <c r="D32" s="328">
        <v>32.299999999999997</v>
      </c>
      <c r="E32" s="266">
        <v>6198</v>
      </c>
      <c r="F32" s="124">
        <v>8.3000000000000007</v>
      </c>
      <c r="G32" s="125">
        <v>30.3</v>
      </c>
      <c r="H32" s="266">
        <v>7926</v>
      </c>
      <c r="I32" s="326">
        <v>11.2</v>
      </c>
      <c r="J32" s="328">
        <v>32.700000000000003</v>
      </c>
      <c r="K32" s="266">
        <v>5610</v>
      </c>
      <c r="L32" s="124">
        <v>7.9</v>
      </c>
      <c r="M32" s="124">
        <v>23.1</v>
      </c>
      <c r="N32" s="92">
        <v>8043</v>
      </c>
      <c r="O32" s="124">
        <v>11.4</v>
      </c>
      <c r="P32" s="124">
        <v>32.799999999999997</v>
      </c>
      <c r="Q32" s="92">
        <v>1135</v>
      </c>
      <c r="R32" s="124">
        <v>1.6</v>
      </c>
      <c r="S32" s="124">
        <v>5</v>
      </c>
    </row>
    <row r="33" spans="1:19">
      <c r="A33" s="69" t="s">
        <v>408</v>
      </c>
      <c r="B33" s="266">
        <v>18579</v>
      </c>
      <c r="C33" s="326">
        <v>17.600000000000001</v>
      </c>
      <c r="D33" s="328">
        <v>31.7</v>
      </c>
      <c r="E33" s="266">
        <v>4514</v>
      </c>
      <c r="F33" s="124">
        <v>8.1999999999999993</v>
      </c>
      <c r="G33" s="125">
        <v>29.9</v>
      </c>
      <c r="H33" s="266">
        <v>6604</v>
      </c>
      <c r="I33" s="326">
        <v>11.1</v>
      </c>
      <c r="J33" s="328">
        <v>33.5</v>
      </c>
      <c r="K33" s="266">
        <v>4245</v>
      </c>
      <c r="L33" s="124">
        <v>7.1</v>
      </c>
      <c r="M33" s="124">
        <v>21.1</v>
      </c>
      <c r="N33" s="92">
        <v>7008</v>
      </c>
      <c r="O33" s="124">
        <v>11.7</v>
      </c>
      <c r="P33" s="124">
        <v>34.9</v>
      </c>
      <c r="Q33" s="92">
        <v>605</v>
      </c>
      <c r="R33" s="124">
        <v>1.1000000000000001</v>
      </c>
      <c r="S33" s="124">
        <v>3.4</v>
      </c>
    </row>
    <row r="34" spans="1:19">
      <c r="A34" s="69" t="s">
        <v>409</v>
      </c>
      <c r="B34" s="266">
        <v>27626</v>
      </c>
      <c r="C34" s="326">
        <v>17.399999999999999</v>
      </c>
      <c r="D34" s="327">
        <v>33.200000000000003</v>
      </c>
      <c r="E34" s="266">
        <v>7296</v>
      </c>
      <c r="F34" s="124">
        <v>8.9</v>
      </c>
      <c r="G34" s="164">
        <v>31.1</v>
      </c>
      <c r="H34" s="266">
        <v>9966</v>
      </c>
      <c r="I34" s="326">
        <v>11.9</v>
      </c>
      <c r="J34" s="327">
        <v>34.4</v>
      </c>
      <c r="K34" s="266">
        <v>6645</v>
      </c>
      <c r="L34" s="124">
        <v>7.9</v>
      </c>
      <c r="M34" s="124">
        <v>22.9</v>
      </c>
      <c r="N34" s="165">
        <v>9523</v>
      </c>
      <c r="O34" s="163">
        <v>11.3</v>
      </c>
      <c r="P34" s="124">
        <v>31.8</v>
      </c>
      <c r="Q34" s="92">
        <v>914</v>
      </c>
      <c r="R34" s="124">
        <v>1.1000000000000001</v>
      </c>
      <c r="S34" s="124">
        <v>3.4</v>
      </c>
    </row>
    <row r="35" spans="1:19">
      <c r="A35" s="69" t="s">
        <v>410</v>
      </c>
      <c r="B35" s="266">
        <v>24395</v>
      </c>
      <c r="C35" s="326">
        <v>19.3</v>
      </c>
      <c r="D35" s="328">
        <v>32.4</v>
      </c>
      <c r="E35" s="266">
        <v>7357</v>
      </c>
      <c r="F35" s="124">
        <v>9.9</v>
      </c>
      <c r="G35" s="125">
        <v>34.799999999999997</v>
      </c>
      <c r="H35" s="266">
        <v>9544</v>
      </c>
      <c r="I35" s="326">
        <v>12.7</v>
      </c>
      <c r="J35" s="328">
        <v>37.4</v>
      </c>
      <c r="K35" s="266">
        <v>4575</v>
      </c>
      <c r="L35" s="124">
        <v>6.1</v>
      </c>
      <c r="M35" s="124">
        <v>17.8</v>
      </c>
      <c r="N35" s="92">
        <v>7960</v>
      </c>
      <c r="O35" s="124">
        <v>10.5</v>
      </c>
      <c r="P35" s="124">
        <v>29.9</v>
      </c>
      <c r="Q35" s="92">
        <v>657</v>
      </c>
      <c r="R35" s="124">
        <v>0.9</v>
      </c>
      <c r="S35" s="124">
        <v>2.8</v>
      </c>
    </row>
    <row r="36" spans="1:19">
      <c r="A36" s="69" t="s">
        <v>411</v>
      </c>
      <c r="B36" s="266">
        <v>13440</v>
      </c>
      <c r="C36" s="326">
        <v>19.399999999999999</v>
      </c>
      <c r="D36" s="328">
        <v>34.1</v>
      </c>
      <c r="E36" s="266">
        <v>3362</v>
      </c>
      <c r="F36" s="124">
        <v>8.6999999999999993</v>
      </c>
      <c r="G36" s="125">
        <v>30.6</v>
      </c>
      <c r="H36" s="266">
        <v>5475</v>
      </c>
      <c r="I36" s="326">
        <v>13.8</v>
      </c>
      <c r="J36" s="328">
        <v>38.299999999999997</v>
      </c>
      <c r="K36" s="266">
        <v>2643</v>
      </c>
      <c r="L36" s="124">
        <v>6.7</v>
      </c>
      <c r="M36" s="124">
        <v>18.7</v>
      </c>
      <c r="N36" s="92">
        <v>4805</v>
      </c>
      <c r="O36" s="124">
        <v>12.1</v>
      </c>
      <c r="P36" s="124">
        <v>32.4</v>
      </c>
      <c r="Q36" s="92">
        <v>386</v>
      </c>
      <c r="R36" s="124">
        <v>1</v>
      </c>
      <c r="S36" s="124">
        <v>3</v>
      </c>
    </row>
    <row r="37" spans="1:19">
      <c r="A37" s="69" t="s">
        <v>412</v>
      </c>
      <c r="B37" s="266">
        <v>17736</v>
      </c>
      <c r="C37" s="326">
        <v>19.399999999999999</v>
      </c>
      <c r="D37" s="327">
        <v>36.6</v>
      </c>
      <c r="E37" s="266">
        <v>4646</v>
      </c>
      <c r="F37" s="124">
        <v>10.4</v>
      </c>
      <c r="G37" s="164">
        <v>31.8</v>
      </c>
      <c r="H37" s="266">
        <v>6819</v>
      </c>
      <c r="I37" s="326">
        <v>13.8</v>
      </c>
      <c r="J37" s="327">
        <v>36.799999999999997</v>
      </c>
      <c r="K37" s="266">
        <v>4226</v>
      </c>
      <c r="L37" s="124">
        <v>8.5</v>
      </c>
      <c r="M37" s="124">
        <v>22.2</v>
      </c>
      <c r="N37" s="165">
        <v>6498</v>
      </c>
      <c r="O37" s="163">
        <v>12.9</v>
      </c>
      <c r="P37" s="124">
        <v>33.299999999999997</v>
      </c>
      <c r="Q37" s="92">
        <v>464</v>
      </c>
      <c r="R37" s="124">
        <v>1</v>
      </c>
      <c r="S37" s="124">
        <v>2.8</v>
      </c>
    </row>
    <row r="38" spans="1:19">
      <c r="A38" s="69" t="s">
        <v>413</v>
      </c>
      <c r="B38" s="266">
        <v>3322</v>
      </c>
      <c r="C38" s="326">
        <v>14.6</v>
      </c>
      <c r="D38" s="328">
        <v>36.200000000000003</v>
      </c>
      <c r="E38" s="266">
        <v>647</v>
      </c>
      <c r="F38" s="124">
        <v>8.9</v>
      </c>
      <c r="G38" s="125">
        <v>27.5</v>
      </c>
      <c r="H38" s="266">
        <v>1375</v>
      </c>
      <c r="I38" s="326">
        <v>14.6</v>
      </c>
      <c r="J38" s="328">
        <v>39.700000000000003</v>
      </c>
      <c r="K38" s="266">
        <v>607</v>
      </c>
      <c r="L38" s="124">
        <v>6.3</v>
      </c>
      <c r="M38" s="124">
        <v>16.899999999999999</v>
      </c>
      <c r="N38" s="92">
        <v>1417</v>
      </c>
      <c r="O38" s="124">
        <v>14.2</v>
      </c>
      <c r="P38" s="124">
        <v>37.299999999999997</v>
      </c>
      <c r="Q38" s="92">
        <v>99</v>
      </c>
      <c r="R38" s="124">
        <v>1.1000000000000001</v>
      </c>
      <c r="S38" s="124">
        <v>3</v>
      </c>
    </row>
    <row r="39" spans="1:19">
      <c r="A39" s="69" t="s">
        <v>414</v>
      </c>
      <c r="B39" s="266">
        <v>10872</v>
      </c>
      <c r="C39" s="326">
        <v>19.100000000000001</v>
      </c>
      <c r="D39" s="328">
        <v>34.4</v>
      </c>
      <c r="E39" s="266">
        <v>2487</v>
      </c>
      <c r="F39" s="124">
        <v>8.5</v>
      </c>
      <c r="G39" s="125">
        <v>29.2</v>
      </c>
      <c r="H39" s="266">
        <v>4006</v>
      </c>
      <c r="I39" s="326">
        <v>12.5</v>
      </c>
      <c r="J39" s="328">
        <v>35.299999999999997</v>
      </c>
      <c r="K39" s="266">
        <v>2180</v>
      </c>
      <c r="L39" s="124">
        <v>6.8</v>
      </c>
      <c r="M39" s="124">
        <v>19.2</v>
      </c>
      <c r="N39" s="92">
        <v>4743</v>
      </c>
      <c r="O39" s="124">
        <v>14.5</v>
      </c>
      <c r="P39" s="124">
        <v>38.799999999999997</v>
      </c>
      <c r="Q39" s="92">
        <v>269</v>
      </c>
      <c r="R39" s="124">
        <v>0.9</v>
      </c>
      <c r="S39" s="124">
        <v>2.7</v>
      </c>
    </row>
    <row r="40" spans="1:19">
      <c r="A40" s="69" t="s">
        <v>415</v>
      </c>
      <c r="B40" s="266">
        <v>90393</v>
      </c>
      <c r="C40" s="326">
        <v>19.2</v>
      </c>
      <c r="D40" s="327">
        <v>33.6</v>
      </c>
      <c r="E40" s="266">
        <v>25392</v>
      </c>
      <c r="F40" s="124">
        <v>9.1999999999999993</v>
      </c>
      <c r="G40" s="164">
        <v>31.9</v>
      </c>
      <c r="H40" s="266">
        <v>34880</v>
      </c>
      <c r="I40" s="326">
        <v>13.1</v>
      </c>
      <c r="J40" s="327">
        <v>37.299999999999997</v>
      </c>
      <c r="K40" s="266">
        <v>18405</v>
      </c>
      <c r="L40" s="124">
        <v>6.9</v>
      </c>
      <c r="M40" s="124">
        <v>19.399999999999999</v>
      </c>
      <c r="N40" s="165">
        <v>32619</v>
      </c>
      <c r="O40" s="163">
        <v>12.3</v>
      </c>
      <c r="P40" s="124">
        <v>33.9</v>
      </c>
      <c r="Q40" s="92">
        <v>2700</v>
      </c>
      <c r="R40" s="124">
        <v>1</v>
      </c>
      <c r="S40" s="124">
        <v>3</v>
      </c>
    </row>
    <row r="41" spans="1:19">
      <c r="A41" s="69" t="s">
        <v>416</v>
      </c>
      <c r="B41" s="266">
        <v>21241</v>
      </c>
      <c r="C41" s="326">
        <v>17.899999999999999</v>
      </c>
      <c r="D41" s="328">
        <v>30.3</v>
      </c>
      <c r="E41" s="266">
        <v>4798</v>
      </c>
      <c r="F41" s="124">
        <v>7.4</v>
      </c>
      <c r="G41" s="125">
        <v>29</v>
      </c>
      <c r="H41" s="266">
        <v>7310</v>
      </c>
      <c r="I41" s="326">
        <v>10.3</v>
      </c>
      <c r="J41" s="328">
        <v>32.5</v>
      </c>
      <c r="K41" s="266">
        <v>5256</v>
      </c>
      <c r="L41" s="124">
        <v>7.4</v>
      </c>
      <c r="M41" s="124">
        <v>23.4</v>
      </c>
      <c r="N41" s="92">
        <v>8122</v>
      </c>
      <c r="O41" s="124">
        <v>11.2</v>
      </c>
      <c r="P41" s="124">
        <v>34.1</v>
      </c>
      <c r="Q41" s="92">
        <v>616</v>
      </c>
      <c r="R41" s="124">
        <v>0.9</v>
      </c>
      <c r="S41" s="124">
        <v>3</v>
      </c>
    </row>
    <row r="42" spans="1:19">
      <c r="A42" s="69" t="s">
        <v>417</v>
      </c>
      <c r="B42" s="266">
        <v>106810</v>
      </c>
      <c r="C42" s="326">
        <v>18.100000000000001</v>
      </c>
      <c r="D42" s="328">
        <v>31.7</v>
      </c>
      <c r="E42" s="266">
        <v>29065</v>
      </c>
      <c r="F42" s="124">
        <v>8.4</v>
      </c>
      <c r="G42" s="125">
        <v>31.2</v>
      </c>
      <c r="H42" s="266">
        <v>36973</v>
      </c>
      <c r="I42" s="326">
        <v>11.1</v>
      </c>
      <c r="J42" s="328">
        <v>33.299999999999997</v>
      </c>
      <c r="K42" s="266">
        <v>26386</v>
      </c>
      <c r="L42" s="124">
        <v>7.9</v>
      </c>
      <c r="M42" s="124">
        <v>23.5</v>
      </c>
      <c r="N42" s="92">
        <v>36152</v>
      </c>
      <c r="O42" s="124">
        <v>10.9</v>
      </c>
      <c r="P42" s="124">
        <v>31.7</v>
      </c>
      <c r="Q42" s="92">
        <v>3731</v>
      </c>
      <c r="R42" s="124">
        <v>1.1000000000000001</v>
      </c>
      <c r="S42" s="124">
        <v>3.5</v>
      </c>
    </row>
    <row r="43" spans="1:19">
      <c r="A43" s="69" t="s">
        <v>418</v>
      </c>
      <c r="B43" s="266">
        <v>19554</v>
      </c>
      <c r="C43" s="326">
        <v>19.2</v>
      </c>
      <c r="D43" s="327">
        <v>32.1</v>
      </c>
      <c r="E43" s="266">
        <v>5197</v>
      </c>
      <c r="F43" s="124">
        <v>8.8000000000000007</v>
      </c>
      <c r="G43" s="164">
        <v>33.6</v>
      </c>
      <c r="H43" s="266">
        <v>7072</v>
      </c>
      <c r="I43" s="326">
        <v>11.5</v>
      </c>
      <c r="J43" s="327">
        <v>33.6</v>
      </c>
      <c r="K43" s="266">
        <v>3831</v>
      </c>
      <c r="L43" s="124">
        <v>6.2</v>
      </c>
      <c r="M43" s="124">
        <v>18.100000000000001</v>
      </c>
      <c r="N43" s="165">
        <v>7565</v>
      </c>
      <c r="O43" s="163">
        <v>12.2</v>
      </c>
      <c r="P43" s="124">
        <v>34.299999999999997</v>
      </c>
      <c r="Q43" s="92">
        <v>719</v>
      </c>
      <c r="R43" s="124">
        <v>1.2</v>
      </c>
      <c r="S43" s="124">
        <v>3.8</v>
      </c>
    </row>
    <row r="44" spans="1:19">
      <c r="A44" s="69" t="s">
        <v>419</v>
      </c>
      <c r="B44" s="266">
        <v>18053</v>
      </c>
      <c r="C44" s="326">
        <v>17.399999999999999</v>
      </c>
      <c r="D44" s="328">
        <v>32.9</v>
      </c>
      <c r="E44" s="266">
        <v>4013</v>
      </c>
      <c r="F44" s="124">
        <v>7.7</v>
      </c>
      <c r="G44" s="125">
        <v>27.7</v>
      </c>
      <c r="H44" s="266">
        <v>6615</v>
      </c>
      <c r="I44" s="326">
        <v>11.9</v>
      </c>
      <c r="J44" s="328">
        <v>34.9</v>
      </c>
      <c r="K44" s="266">
        <v>5409</v>
      </c>
      <c r="L44" s="124">
        <v>9.6999999999999993</v>
      </c>
      <c r="M44" s="124">
        <v>28.3</v>
      </c>
      <c r="N44" s="92">
        <v>5825</v>
      </c>
      <c r="O44" s="124">
        <v>10.4</v>
      </c>
      <c r="P44" s="124">
        <v>29.2</v>
      </c>
      <c r="Q44" s="92">
        <v>522</v>
      </c>
      <c r="R44" s="124">
        <v>1</v>
      </c>
      <c r="S44" s="124">
        <v>3.1</v>
      </c>
    </row>
    <row r="45" spans="1:19">
      <c r="A45" s="69" t="s">
        <v>420</v>
      </c>
      <c r="B45" s="266">
        <v>16264</v>
      </c>
      <c r="C45" s="326">
        <v>16.899999999999999</v>
      </c>
      <c r="D45" s="328">
        <v>32</v>
      </c>
      <c r="E45" s="266">
        <v>4570</v>
      </c>
      <c r="F45" s="124">
        <v>9.3000000000000007</v>
      </c>
      <c r="G45" s="125">
        <v>33.299999999999997</v>
      </c>
      <c r="H45" s="266">
        <v>5448</v>
      </c>
      <c r="I45" s="326">
        <v>10.6</v>
      </c>
      <c r="J45" s="328">
        <v>31.9</v>
      </c>
      <c r="K45" s="266">
        <v>4125</v>
      </c>
      <c r="L45" s="124">
        <v>8</v>
      </c>
      <c r="M45" s="124">
        <v>23.6</v>
      </c>
      <c r="N45" s="92">
        <v>5727</v>
      </c>
      <c r="O45" s="124">
        <v>11.1</v>
      </c>
      <c r="P45" s="124">
        <v>32.4</v>
      </c>
      <c r="Q45" s="92">
        <v>574</v>
      </c>
      <c r="R45" s="124">
        <v>1.1000000000000001</v>
      </c>
      <c r="S45" s="124">
        <v>3.5</v>
      </c>
    </row>
    <row r="46" spans="1:19">
      <c r="A46" s="69" t="s">
        <v>421</v>
      </c>
      <c r="B46" s="266">
        <v>16958</v>
      </c>
      <c r="C46" s="326">
        <v>16.100000000000001</v>
      </c>
      <c r="D46" s="327">
        <v>33.200000000000003</v>
      </c>
      <c r="E46" s="266">
        <v>4452</v>
      </c>
      <c r="F46" s="124">
        <v>9.8000000000000007</v>
      </c>
      <c r="G46" s="164">
        <v>32.799999999999997</v>
      </c>
      <c r="H46" s="266">
        <v>6274</v>
      </c>
      <c r="I46" s="326">
        <v>11.9</v>
      </c>
      <c r="J46" s="327">
        <v>34.700000000000003</v>
      </c>
      <c r="K46" s="266">
        <v>5023</v>
      </c>
      <c r="L46" s="124">
        <v>9.5</v>
      </c>
      <c r="M46" s="124">
        <v>27.4</v>
      </c>
      <c r="N46" s="165">
        <v>5138</v>
      </c>
      <c r="O46" s="163">
        <v>9.5</v>
      </c>
      <c r="P46" s="124">
        <v>27</v>
      </c>
      <c r="Q46" s="92">
        <v>445</v>
      </c>
      <c r="R46" s="124">
        <v>0.9</v>
      </c>
      <c r="S46" s="124">
        <v>2.6</v>
      </c>
    </row>
    <row r="47" spans="1:19">
      <c r="A47" s="69" t="s">
        <v>422</v>
      </c>
      <c r="B47" s="266">
        <v>18817</v>
      </c>
      <c r="C47" s="326">
        <v>18.100000000000001</v>
      </c>
      <c r="D47" s="328">
        <v>38.799999999999997</v>
      </c>
      <c r="E47" s="266">
        <v>4763</v>
      </c>
      <c r="F47" s="124">
        <v>10.7</v>
      </c>
      <c r="G47" s="125">
        <v>30.7</v>
      </c>
      <c r="H47" s="266">
        <v>6703</v>
      </c>
      <c r="I47" s="326">
        <v>13.5</v>
      </c>
      <c r="J47" s="328">
        <v>33.9</v>
      </c>
      <c r="K47" s="266">
        <v>7240</v>
      </c>
      <c r="L47" s="124">
        <v>14.6</v>
      </c>
      <c r="M47" s="124">
        <v>36.200000000000003</v>
      </c>
      <c r="N47" s="92">
        <v>5097</v>
      </c>
      <c r="O47" s="124">
        <v>10.1</v>
      </c>
      <c r="P47" s="124">
        <v>24.8</v>
      </c>
      <c r="Q47" s="92">
        <v>426</v>
      </c>
      <c r="R47" s="124">
        <v>0.9</v>
      </c>
      <c r="S47" s="124">
        <v>2.4</v>
      </c>
    </row>
    <row r="48" spans="1:19">
      <c r="A48" s="69" t="s">
        <v>423</v>
      </c>
      <c r="B48" s="266">
        <v>16942</v>
      </c>
      <c r="C48" s="326">
        <v>19.100000000000001</v>
      </c>
      <c r="D48" s="328">
        <v>38.6</v>
      </c>
      <c r="E48" s="266">
        <v>4293</v>
      </c>
      <c r="F48" s="124">
        <v>10.7</v>
      </c>
      <c r="G48" s="125">
        <v>31.2</v>
      </c>
      <c r="H48" s="266">
        <v>6779</v>
      </c>
      <c r="I48" s="326">
        <v>15.1</v>
      </c>
      <c r="J48" s="328">
        <v>38.1</v>
      </c>
      <c r="K48" s="266">
        <v>3465</v>
      </c>
      <c r="L48" s="124">
        <v>7.6</v>
      </c>
      <c r="M48" s="124">
        <v>19</v>
      </c>
      <c r="N48" s="92">
        <v>6562</v>
      </c>
      <c r="O48" s="124">
        <v>14.3</v>
      </c>
      <c r="P48" s="124">
        <v>35.1</v>
      </c>
      <c r="Q48" s="92">
        <v>433</v>
      </c>
      <c r="R48" s="124">
        <v>1</v>
      </c>
      <c r="S48" s="124">
        <v>2.8</v>
      </c>
    </row>
    <row r="49" spans="1:19">
      <c r="A49" s="69" t="s">
        <v>424</v>
      </c>
      <c r="B49" s="266">
        <v>8684</v>
      </c>
      <c r="C49" s="326">
        <v>18.100000000000001</v>
      </c>
      <c r="D49" s="327">
        <v>35.799999999999997</v>
      </c>
      <c r="E49" s="266">
        <v>2089</v>
      </c>
      <c r="F49" s="124">
        <v>9.3000000000000007</v>
      </c>
      <c r="G49" s="164">
        <v>30.1</v>
      </c>
      <c r="H49" s="266">
        <v>3765</v>
      </c>
      <c r="I49" s="326">
        <v>15.3</v>
      </c>
      <c r="J49" s="327">
        <v>41.1</v>
      </c>
      <c r="K49" s="266">
        <v>1981</v>
      </c>
      <c r="L49" s="124">
        <v>8</v>
      </c>
      <c r="M49" s="124">
        <v>21.4</v>
      </c>
      <c r="N49" s="165">
        <v>2898</v>
      </c>
      <c r="O49" s="163">
        <v>11.5</v>
      </c>
      <c r="P49" s="124">
        <v>29.8</v>
      </c>
      <c r="Q49" s="92">
        <v>285</v>
      </c>
      <c r="R49" s="124">
        <v>1.2</v>
      </c>
      <c r="S49" s="124">
        <v>3.2</v>
      </c>
    </row>
    <row r="50" spans="1:19">
      <c r="A50" s="69" t="s">
        <v>425</v>
      </c>
      <c r="B50" s="266">
        <v>18355</v>
      </c>
      <c r="C50" s="326">
        <v>19.3</v>
      </c>
      <c r="D50" s="328">
        <v>39.299999999999997</v>
      </c>
      <c r="E50" s="266">
        <v>4842</v>
      </c>
      <c r="F50" s="124">
        <v>10.9</v>
      </c>
      <c r="G50" s="125">
        <v>31.1</v>
      </c>
      <c r="H50" s="266">
        <v>8013</v>
      </c>
      <c r="I50" s="326">
        <v>17.100000000000001</v>
      </c>
      <c r="J50" s="328">
        <v>42.1</v>
      </c>
      <c r="K50" s="266">
        <v>4229</v>
      </c>
      <c r="L50" s="124">
        <v>8.9</v>
      </c>
      <c r="M50" s="124">
        <v>21.5</v>
      </c>
      <c r="N50" s="92">
        <v>5923</v>
      </c>
      <c r="O50" s="124">
        <v>12.4</v>
      </c>
      <c r="P50" s="124">
        <v>29.9</v>
      </c>
      <c r="Q50" s="92">
        <v>457</v>
      </c>
      <c r="R50" s="124">
        <v>1</v>
      </c>
      <c r="S50" s="124">
        <v>2.5</v>
      </c>
    </row>
    <row r="51" spans="1:19">
      <c r="A51" s="69" t="s">
        <v>426</v>
      </c>
      <c r="B51" s="266">
        <v>16093</v>
      </c>
      <c r="C51" s="326">
        <v>17.3</v>
      </c>
      <c r="D51" s="328">
        <v>40.4</v>
      </c>
      <c r="E51" s="266">
        <v>4101</v>
      </c>
      <c r="F51" s="124">
        <v>11</v>
      </c>
      <c r="G51" s="125">
        <v>29.5</v>
      </c>
      <c r="H51" s="266">
        <v>6736</v>
      </c>
      <c r="I51" s="326">
        <v>16.7</v>
      </c>
      <c r="J51" s="328">
        <v>40.6</v>
      </c>
      <c r="K51" s="266">
        <v>3482</v>
      </c>
      <c r="L51" s="124">
        <v>8.5</v>
      </c>
      <c r="M51" s="124">
        <v>20.5</v>
      </c>
      <c r="N51" s="92">
        <v>6072</v>
      </c>
      <c r="O51" s="124">
        <v>14.8</v>
      </c>
      <c r="P51" s="124">
        <v>35.200000000000003</v>
      </c>
      <c r="Q51" s="92">
        <v>356</v>
      </c>
      <c r="R51" s="124">
        <v>0.9</v>
      </c>
      <c r="S51" s="124">
        <v>2.2999999999999998</v>
      </c>
    </row>
    <row r="52" spans="1:19">
      <c r="A52" s="69" t="s">
        <v>260</v>
      </c>
      <c r="B52" s="266">
        <v>639943</v>
      </c>
      <c r="C52" s="326">
        <v>18</v>
      </c>
      <c r="D52" s="327">
        <v>32.799999999999997</v>
      </c>
      <c r="E52" s="266">
        <v>171231</v>
      </c>
      <c r="F52" s="124">
        <v>8.8000000000000007</v>
      </c>
      <c r="G52" s="164">
        <v>31</v>
      </c>
      <c r="H52" s="266">
        <v>234470</v>
      </c>
      <c r="I52" s="326">
        <v>12.1</v>
      </c>
      <c r="J52" s="327">
        <v>35.200000000000003</v>
      </c>
      <c r="K52" s="266">
        <v>148855</v>
      </c>
      <c r="L52" s="124">
        <v>7.6</v>
      </c>
      <c r="M52" s="124">
        <v>22.1</v>
      </c>
      <c r="N52" s="165">
        <v>222414</v>
      </c>
      <c r="O52" s="163">
        <v>11.4</v>
      </c>
      <c r="P52" s="124">
        <v>32.4</v>
      </c>
      <c r="Q52" s="92">
        <v>22874</v>
      </c>
      <c r="R52" s="124">
        <v>1.2</v>
      </c>
      <c r="S52" s="124">
        <v>3.6</v>
      </c>
    </row>
    <row r="53" spans="1:19">
      <c r="A53" s="22" t="s">
        <v>368</v>
      </c>
    </row>
    <row r="54" spans="1:19" ht="17.25">
      <c r="A54" s="17" t="s">
        <v>1129</v>
      </c>
    </row>
    <row r="55" spans="1:19" ht="17.25">
      <c r="A55" s="39" t="s">
        <v>1130</v>
      </c>
    </row>
    <row r="56" spans="1:19" ht="90">
      <c r="A56" s="167" t="s">
        <v>254</v>
      </c>
      <c r="B56" s="166" t="s">
        <v>661</v>
      </c>
      <c r="C56" s="166" t="s">
        <v>662</v>
      </c>
      <c r="D56" s="167" t="s">
        <v>663</v>
      </c>
      <c r="E56" s="166" t="s">
        <v>664</v>
      </c>
      <c r="F56" s="166" t="s">
        <v>665</v>
      </c>
      <c r="G56" s="167" t="s">
        <v>666</v>
      </c>
      <c r="H56" s="166" t="s">
        <v>667</v>
      </c>
      <c r="I56" s="166" t="s">
        <v>668</v>
      </c>
      <c r="J56" s="167" t="s">
        <v>669</v>
      </c>
      <c r="K56" s="166" t="s">
        <v>670</v>
      </c>
      <c r="L56" s="166" t="s">
        <v>671</v>
      </c>
      <c r="M56" s="167" t="s">
        <v>672</v>
      </c>
      <c r="N56" s="166" t="s">
        <v>673</v>
      </c>
      <c r="O56" s="166" t="s">
        <v>674</v>
      </c>
      <c r="P56" s="167" t="s">
        <v>675</v>
      </c>
      <c r="Q56" s="166" t="s">
        <v>676</v>
      </c>
      <c r="R56" s="166" t="s">
        <v>677</v>
      </c>
      <c r="S56" s="166" t="s">
        <v>678</v>
      </c>
    </row>
    <row r="57" spans="1:19">
      <c r="A57" s="69" t="s">
        <v>406</v>
      </c>
      <c r="B57" s="266">
        <v>148545</v>
      </c>
      <c r="C57" s="326">
        <v>17.8</v>
      </c>
      <c r="D57" s="327">
        <v>28.9</v>
      </c>
      <c r="E57" s="266">
        <v>36365</v>
      </c>
      <c r="F57" s="124">
        <v>6.6</v>
      </c>
      <c r="G57" s="164">
        <v>26.5</v>
      </c>
      <c r="H57" s="266">
        <v>47831</v>
      </c>
      <c r="I57" s="326">
        <v>9.3000000000000007</v>
      </c>
      <c r="J57" s="327">
        <v>31.6</v>
      </c>
      <c r="K57" s="266">
        <v>32551</v>
      </c>
      <c r="L57" s="124">
        <v>6.5</v>
      </c>
      <c r="M57" s="124">
        <v>21.4</v>
      </c>
      <c r="N57" s="165">
        <v>52446</v>
      </c>
      <c r="O57" s="163">
        <v>10.5</v>
      </c>
      <c r="P57" s="124">
        <v>34.200000000000003</v>
      </c>
      <c r="Q57" s="92">
        <v>10189</v>
      </c>
      <c r="R57" s="124">
        <v>2</v>
      </c>
      <c r="S57" s="124">
        <v>6.7</v>
      </c>
    </row>
    <row r="58" spans="1:19">
      <c r="A58" s="69" t="s">
        <v>407</v>
      </c>
      <c r="B58" s="266">
        <v>25756</v>
      </c>
      <c r="C58" s="326">
        <v>18.8</v>
      </c>
      <c r="D58" s="328">
        <v>30.5</v>
      </c>
      <c r="E58" s="266">
        <v>5930</v>
      </c>
      <c r="F58" s="124">
        <v>6.7</v>
      </c>
      <c r="G58" s="125">
        <v>26</v>
      </c>
      <c r="H58" s="266">
        <v>7647</v>
      </c>
      <c r="I58" s="326">
        <v>9.1999999999999993</v>
      </c>
      <c r="J58" s="328">
        <v>28.9</v>
      </c>
      <c r="K58" s="266">
        <v>6165</v>
      </c>
      <c r="L58" s="124">
        <v>7.4</v>
      </c>
      <c r="M58" s="124">
        <v>23.1</v>
      </c>
      <c r="N58" s="92">
        <v>9681</v>
      </c>
      <c r="O58" s="124">
        <v>11.7</v>
      </c>
      <c r="P58" s="124">
        <v>35.9</v>
      </c>
      <c r="Q58" s="92">
        <v>1631</v>
      </c>
      <c r="R58" s="124">
        <v>1.9</v>
      </c>
      <c r="S58" s="124">
        <v>6.3</v>
      </c>
    </row>
    <row r="59" spans="1:19">
      <c r="A59" s="69" t="s">
        <v>408</v>
      </c>
      <c r="B59" s="266">
        <v>19981</v>
      </c>
      <c r="C59" s="326">
        <v>18.100000000000001</v>
      </c>
      <c r="D59" s="328">
        <v>29.7</v>
      </c>
      <c r="E59" s="266">
        <v>4266</v>
      </c>
      <c r="F59" s="124">
        <v>6.8</v>
      </c>
      <c r="G59" s="125">
        <v>26.8</v>
      </c>
      <c r="H59" s="266">
        <v>6613</v>
      </c>
      <c r="I59" s="326">
        <v>9.6999999999999993</v>
      </c>
      <c r="J59" s="328">
        <v>32</v>
      </c>
      <c r="K59" s="266">
        <v>4598</v>
      </c>
      <c r="L59" s="124">
        <v>6.7</v>
      </c>
      <c r="M59" s="124">
        <v>21.5</v>
      </c>
      <c r="N59" s="92">
        <v>7816</v>
      </c>
      <c r="O59" s="124">
        <v>11.4</v>
      </c>
      <c r="P59" s="124">
        <v>36.1</v>
      </c>
      <c r="Q59" s="92">
        <v>785</v>
      </c>
      <c r="R59" s="124">
        <v>1.2</v>
      </c>
      <c r="S59" s="124">
        <v>4</v>
      </c>
    </row>
    <row r="60" spans="1:19">
      <c r="A60" s="69" t="s">
        <v>409</v>
      </c>
      <c r="B60" s="266">
        <v>29611</v>
      </c>
      <c r="C60" s="326">
        <v>18</v>
      </c>
      <c r="D60" s="328">
        <v>31.2</v>
      </c>
      <c r="E60" s="266">
        <v>6796</v>
      </c>
      <c r="F60" s="124">
        <v>7.4</v>
      </c>
      <c r="G60" s="125">
        <v>27.4</v>
      </c>
      <c r="H60" s="266">
        <v>9734</v>
      </c>
      <c r="I60" s="326">
        <v>10.199999999999999</v>
      </c>
      <c r="J60" s="328">
        <v>31.9</v>
      </c>
      <c r="K60" s="266">
        <v>7323</v>
      </c>
      <c r="L60" s="124">
        <v>7.7</v>
      </c>
      <c r="M60" s="124">
        <v>23.7</v>
      </c>
      <c r="N60" s="92">
        <v>10685</v>
      </c>
      <c r="O60" s="124">
        <v>11.1</v>
      </c>
      <c r="P60" s="124">
        <v>33.4</v>
      </c>
      <c r="Q60" s="92">
        <v>1336</v>
      </c>
      <c r="R60" s="124">
        <v>1.4</v>
      </c>
      <c r="S60" s="124">
        <v>4.5999999999999996</v>
      </c>
    </row>
    <row r="61" spans="1:19">
      <c r="A61" s="69" t="s">
        <v>410</v>
      </c>
      <c r="B61" s="266">
        <v>24278</v>
      </c>
      <c r="C61" s="326">
        <v>18.899999999999999</v>
      </c>
      <c r="D61" s="328">
        <v>29.6</v>
      </c>
      <c r="E61" s="266">
        <v>6549</v>
      </c>
      <c r="F61" s="124">
        <v>8.3000000000000007</v>
      </c>
      <c r="G61" s="125">
        <v>31.9</v>
      </c>
      <c r="H61" s="266">
        <v>8621</v>
      </c>
      <c r="I61" s="326">
        <v>10.4</v>
      </c>
      <c r="J61" s="328">
        <v>34.200000000000003</v>
      </c>
      <c r="K61" s="266">
        <v>4862</v>
      </c>
      <c r="L61" s="124">
        <v>5.9</v>
      </c>
      <c r="M61" s="124">
        <v>19</v>
      </c>
      <c r="N61" s="92">
        <v>8212</v>
      </c>
      <c r="O61" s="124">
        <v>9.9</v>
      </c>
      <c r="P61" s="124">
        <v>31.2</v>
      </c>
      <c r="Q61" s="92">
        <v>873</v>
      </c>
      <c r="R61" s="124">
        <v>1.1000000000000001</v>
      </c>
      <c r="S61" s="124">
        <v>3.6</v>
      </c>
    </row>
    <row r="62" spans="1:19">
      <c r="A62" s="69" t="s">
        <v>411</v>
      </c>
      <c r="B62" s="266">
        <v>13832</v>
      </c>
      <c r="C62" s="326">
        <v>19.7</v>
      </c>
      <c r="D62" s="328">
        <v>31.9</v>
      </c>
      <c r="E62" s="266">
        <v>3226</v>
      </c>
      <c r="F62" s="124">
        <v>7.6</v>
      </c>
      <c r="G62" s="125">
        <v>28.2</v>
      </c>
      <c r="H62" s="266">
        <v>5247</v>
      </c>
      <c r="I62" s="326">
        <v>12</v>
      </c>
      <c r="J62" s="328">
        <v>36.4</v>
      </c>
      <c r="K62" s="266">
        <v>2838</v>
      </c>
      <c r="L62" s="124">
        <v>6.5</v>
      </c>
      <c r="M62" s="124">
        <v>19.5</v>
      </c>
      <c r="N62" s="92">
        <v>4988</v>
      </c>
      <c r="O62" s="124">
        <v>11.4</v>
      </c>
      <c r="P62" s="124">
        <v>33.200000000000003</v>
      </c>
      <c r="Q62" s="92">
        <v>521</v>
      </c>
      <c r="R62" s="124">
        <v>1.2</v>
      </c>
      <c r="S62" s="124">
        <v>3.8</v>
      </c>
    </row>
    <row r="63" spans="1:19">
      <c r="A63" s="69" t="s">
        <v>412</v>
      </c>
      <c r="B63" s="266">
        <v>18736</v>
      </c>
      <c r="C63" s="326">
        <v>20.100000000000001</v>
      </c>
      <c r="D63" s="328">
        <v>34.200000000000003</v>
      </c>
      <c r="E63" s="266">
        <v>4015</v>
      </c>
      <c r="F63" s="124">
        <v>8.3000000000000007</v>
      </c>
      <c r="G63" s="125">
        <v>27.4</v>
      </c>
      <c r="H63" s="266">
        <v>6499</v>
      </c>
      <c r="I63" s="326">
        <v>11.7</v>
      </c>
      <c r="J63" s="328">
        <v>33.5</v>
      </c>
      <c r="K63" s="266">
        <v>4732</v>
      </c>
      <c r="L63" s="124">
        <v>8.4</v>
      </c>
      <c r="M63" s="124">
        <v>23.4</v>
      </c>
      <c r="N63" s="92">
        <v>7241</v>
      </c>
      <c r="O63" s="124">
        <v>12.7</v>
      </c>
      <c r="P63" s="124">
        <v>35.200000000000003</v>
      </c>
      <c r="Q63" s="92">
        <v>637</v>
      </c>
      <c r="R63" s="124">
        <v>1.2</v>
      </c>
      <c r="S63" s="124">
        <v>3.5</v>
      </c>
    </row>
    <row r="64" spans="1:19">
      <c r="A64" s="69" t="s">
        <v>413</v>
      </c>
      <c r="B64" s="266">
        <v>3617</v>
      </c>
      <c r="C64" s="326">
        <v>15.1</v>
      </c>
      <c r="D64" s="328">
        <v>32</v>
      </c>
      <c r="E64" s="266">
        <v>537</v>
      </c>
      <c r="F64" s="124">
        <v>6.2</v>
      </c>
      <c r="G64" s="125">
        <v>22.2</v>
      </c>
      <c r="H64" s="266">
        <v>1275</v>
      </c>
      <c r="I64" s="326">
        <v>11.2</v>
      </c>
      <c r="J64" s="328">
        <v>34.799999999999997</v>
      </c>
      <c r="K64" s="266">
        <v>709</v>
      </c>
      <c r="L64" s="124">
        <v>6</v>
      </c>
      <c r="M64" s="124">
        <v>18.3</v>
      </c>
      <c r="N64" s="92">
        <v>1614</v>
      </c>
      <c r="O64" s="124">
        <v>13.1</v>
      </c>
      <c r="P64" s="124">
        <v>38.5</v>
      </c>
      <c r="Q64" s="92">
        <v>150</v>
      </c>
      <c r="R64" s="124">
        <v>1.3</v>
      </c>
      <c r="S64" s="124">
        <v>4</v>
      </c>
    </row>
    <row r="65" spans="1:19">
      <c r="A65" s="69" t="s">
        <v>414</v>
      </c>
      <c r="B65" s="266">
        <v>11306</v>
      </c>
      <c r="C65" s="326">
        <v>19.5</v>
      </c>
      <c r="D65" s="328">
        <v>32.4</v>
      </c>
      <c r="E65" s="266">
        <v>2194</v>
      </c>
      <c r="F65" s="124">
        <v>7.1</v>
      </c>
      <c r="G65" s="125">
        <v>26</v>
      </c>
      <c r="H65" s="266">
        <v>3765</v>
      </c>
      <c r="I65" s="326">
        <v>10.7</v>
      </c>
      <c r="J65" s="328">
        <v>32.700000000000003</v>
      </c>
      <c r="K65" s="266">
        <v>2302</v>
      </c>
      <c r="L65" s="124">
        <v>6.5</v>
      </c>
      <c r="M65" s="124">
        <v>19.2</v>
      </c>
      <c r="N65" s="92">
        <v>5113</v>
      </c>
      <c r="O65" s="124">
        <v>14</v>
      </c>
      <c r="P65" s="124">
        <v>40.299999999999997</v>
      </c>
      <c r="Q65" s="92">
        <v>376</v>
      </c>
      <c r="R65" s="124">
        <v>1.1000000000000001</v>
      </c>
      <c r="S65" s="124">
        <v>3.4</v>
      </c>
    </row>
    <row r="66" spans="1:19">
      <c r="A66" s="69" t="s">
        <v>415</v>
      </c>
      <c r="B66" s="266">
        <v>99802</v>
      </c>
      <c r="C66" s="326">
        <v>19.899999999999999</v>
      </c>
      <c r="D66" s="328">
        <v>31.7</v>
      </c>
      <c r="E66" s="266">
        <v>25354</v>
      </c>
      <c r="F66" s="124">
        <v>7.8</v>
      </c>
      <c r="G66" s="125">
        <v>28.9</v>
      </c>
      <c r="H66" s="266">
        <v>35420</v>
      </c>
      <c r="I66" s="326">
        <v>11.3</v>
      </c>
      <c r="J66" s="328">
        <v>34.700000000000003</v>
      </c>
      <c r="K66" s="266">
        <v>21014</v>
      </c>
      <c r="L66" s="124">
        <v>6.7</v>
      </c>
      <c r="M66" s="124">
        <v>20.3</v>
      </c>
      <c r="N66" s="92">
        <v>37110</v>
      </c>
      <c r="O66" s="124">
        <v>11.9</v>
      </c>
      <c r="P66" s="124">
        <v>35.200000000000003</v>
      </c>
      <c r="Q66" s="92">
        <v>3700</v>
      </c>
      <c r="R66" s="124">
        <v>1.2</v>
      </c>
      <c r="S66" s="124">
        <v>3.6</v>
      </c>
    </row>
    <row r="67" spans="1:19">
      <c r="A67" s="69" t="s">
        <v>416</v>
      </c>
      <c r="B67" s="266">
        <v>22418</v>
      </c>
      <c r="C67" s="326">
        <v>17.899999999999999</v>
      </c>
      <c r="D67" s="328">
        <v>28.2</v>
      </c>
      <c r="E67" s="266">
        <v>4363</v>
      </c>
      <c r="F67" s="124">
        <v>6.1</v>
      </c>
      <c r="G67" s="125">
        <v>25.9</v>
      </c>
      <c r="H67" s="266">
        <v>6960</v>
      </c>
      <c r="I67" s="326">
        <v>8.6999999999999993</v>
      </c>
      <c r="J67" s="328">
        <v>30</v>
      </c>
      <c r="K67" s="266">
        <v>5646</v>
      </c>
      <c r="L67" s="124">
        <v>7</v>
      </c>
      <c r="M67" s="124">
        <v>23.9</v>
      </c>
      <c r="N67" s="92">
        <v>8786</v>
      </c>
      <c r="O67" s="124">
        <v>10.7</v>
      </c>
      <c r="P67" s="124">
        <v>35.1</v>
      </c>
      <c r="Q67" s="92">
        <v>953</v>
      </c>
      <c r="R67" s="124">
        <v>1.2</v>
      </c>
      <c r="S67" s="124">
        <v>4.2</v>
      </c>
    </row>
    <row r="68" spans="1:19">
      <c r="A68" s="69" t="s">
        <v>417</v>
      </c>
      <c r="B68" s="266">
        <v>113475</v>
      </c>
      <c r="C68" s="326">
        <v>18.399999999999999</v>
      </c>
      <c r="D68" s="328">
        <v>29.6</v>
      </c>
      <c r="E68" s="266">
        <v>27155</v>
      </c>
      <c r="F68" s="124">
        <v>6.9</v>
      </c>
      <c r="G68" s="125">
        <v>27.7</v>
      </c>
      <c r="H68" s="266">
        <v>35333</v>
      </c>
      <c r="I68" s="326">
        <v>9.3000000000000007</v>
      </c>
      <c r="J68" s="328">
        <v>30.3</v>
      </c>
      <c r="K68" s="266">
        <v>28719</v>
      </c>
      <c r="L68" s="124">
        <v>7.6</v>
      </c>
      <c r="M68" s="124">
        <v>24.2</v>
      </c>
      <c r="N68" s="92">
        <v>40490</v>
      </c>
      <c r="O68" s="124">
        <v>10.7</v>
      </c>
      <c r="P68" s="124">
        <v>33.6</v>
      </c>
      <c r="Q68" s="92">
        <v>5052</v>
      </c>
      <c r="R68" s="124">
        <v>1.3</v>
      </c>
      <c r="S68" s="124">
        <v>4.4000000000000004</v>
      </c>
    </row>
    <row r="69" spans="1:19">
      <c r="A69" s="69" t="s">
        <v>418</v>
      </c>
      <c r="B69" s="266">
        <v>20517</v>
      </c>
      <c r="C69" s="326">
        <v>19.3</v>
      </c>
      <c r="D69" s="328">
        <v>29.9</v>
      </c>
      <c r="E69" s="266">
        <v>4689</v>
      </c>
      <c r="F69" s="124">
        <v>7.2</v>
      </c>
      <c r="G69" s="125">
        <v>29.3</v>
      </c>
      <c r="H69" s="266">
        <v>6714</v>
      </c>
      <c r="I69" s="326">
        <v>9.6999999999999993</v>
      </c>
      <c r="J69" s="328">
        <v>31.1</v>
      </c>
      <c r="K69" s="266">
        <v>4160</v>
      </c>
      <c r="L69" s="124">
        <v>6</v>
      </c>
      <c r="M69" s="124">
        <v>18.8</v>
      </c>
      <c r="N69" s="92">
        <v>8316</v>
      </c>
      <c r="O69" s="124">
        <v>11.8</v>
      </c>
      <c r="P69" s="124">
        <v>36.6</v>
      </c>
      <c r="Q69" s="92">
        <v>920</v>
      </c>
      <c r="R69" s="124">
        <v>1.4</v>
      </c>
      <c r="S69" s="124">
        <v>4.7</v>
      </c>
    </row>
    <row r="70" spans="1:19">
      <c r="A70" s="69" t="s">
        <v>419</v>
      </c>
      <c r="B70" s="266">
        <v>19609</v>
      </c>
      <c r="C70" s="326">
        <v>18</v>
      </c>
      <c r="D70" s="328">
        <v>30.6</v>
      </c>
      <c r="E70" s="266">
        <v>3770</v>
      </c>
      <c r="F70" s="124">
        <v>6.3</v>
      </c>
      <c r="G70" s="125">
        <v>24.6</v>
      </c>
      <c r="H70" s="266">
        <v>6368</v>
      </c>
      <c r="I70" s="326">
        <v>9.9</v>
      </c>
      <c r="J70" s="328">
        <v>31.6</v>
      </c>
      <c r="K70" s="266">
        <v>5867</v>
      </c>
      <c r="L70" s="124">
        <v>9.1</v>
      </c>
      <c r="M70" s="124">
        <v>28.3</v>
      </c>
      <c r="N70" s="92">
        <v>6741</v>
      </c>
      <c r="O70" s="124">
        <v>10.199999999999999</v>
      </c>
      <c r="P70" s="124">
        <v>31.2</v>
      </c>
      <c r="Q70" s="92">
        <v>685</v>
      </c>
      <c r="R70" s="124">
        <v>1.1000000000000001</v>
      </c>
      <c r="S70" s="124">
        <v>3.7</v>
      </c>
    </row>
    <row r="71" spans="1:19">
      <c r="A71" s="69" t="s">
        <v>420</v>
      </c>
      <c r="B71" s="266">
        <v>17209</v>
      </c>
      <c r="C71" s="326">
        <v>17.100000000000001</v>
      </c>
      <c r="D71" s="328">
        <v>29.8</v>
      </c>
      <c r="E71" s="266">
        <v>4206</v>
      </c>
      <c r="F71" s="124">
        <v>7.7</v>
      </c>
      <c r="G71" s="125">
        <v>29.2</v>
      </c>
      <c r="H71" s="266">
        <v>5440</v>
      </c>
      <c r="I71" s="326">
        <v>9.3000000000000007</v>
      </c>
      <c r="J71" s="328">
        <v>30.6</v>
      </c>
      <c r="K71" s="266">
        <v>4347</v>
      </c>
      <c r="L71" s="124">
        <v>7.4</v>
      </c>
      <c r="M71" s="124">
        <v>23.7</v>
      </c>
      <c r="N71" s="92">
        <v>6232</v>
      </c>
      <c r="O71" s="124">
        <v>10.6</v>
      </c>
      <c r="P71" s="124">
        <v>33.4</v>
      </c>
      <c r="Q71" s="92">
        <v>757</v>
      </c>
      <c r="R71" s="124">
        <v>1.3</v>
      </c>
      <c r="S71" s="124">
        <v>4.4000000000000004</v>
      </c>
    </row>
    <row r="72" spans="1:19">
      <c r="A72" s="69" t="s">
        <v>421</v>
      </c>
      <c r="B72" s="266">
        <v>17849</v>
      </c>
      <c r="C72" s="326">
        <v>16.7</v>
      </c>
      <c r="D72" s="328">
        <v>30.6</v>
      </c>
      <c r="E72" s="266">
        <v>3931</v>
      </c>
      <c r="F72" s="124">
        <v>7.7</v>
      </c>
      <c r="G72" s="125">
        <v>28.4</v>
      </c>
      <c r="H72" s="266">
        <v>5980</v>
      </c>
      <c r="I72" s="326">
        <v>10.1</v>
      </c>
      <c r="J72" s="328">
        <v>32.4</v>
      </c>
      <c r="K72" s="266">
        <v>5480</v>
      </c>
      <c r="L72" s="124">
        <v>9</v>
      </c>
      <c r="M72" s="124">
        <v>28.3</v>
      </c>
      <c r="N72" s="92">
        <v>5612</v>
      </c>
      <c r="O72" s="124">
        <v>9.1</v>
      </c>
      <c r="P72" s="124">
        <v>28.4</v>
      </c>
      <c r="Q72" s="92">
        <v>576</v>
      </c>
      <c r="R72" s="124">
        <v>1</v>
      </c>
      <c r="S72" s="124">
        <v>3.2</v>
      </c>
    </row>
    <row r="73" spans="1:19">
      <c r="A73" s="69" t="s">
        <v>422</v>
      </c>
      <c r="B73" s="266">
        <v>20044</v>
      </c>
      <c r="C73" s="326">
        <v>18.7</v>
      </c>
      <c r="D73" s="328">
        <v>35.799999999999997</v>
      </c>
      <c r="E73" s="266">
        <v>4376</v>
      </c>
      <c r="F73" s="124">
        <v>8.9</v>
      </c>
      <c r="G73" s="125">
        <v>27.7</v>
      </c>
      <c r="H73" s="266">
        <v>6373</v>
      </c>
      <c r="I73" s="326">
        <v>11.2</v>
      </c>
      <c r="J73" s="328">
        <v>30.7</v>
      </c>
      <c r="K73" s="266">
        <v>7475</v>
      </c>
      <c r="L73" s="124">
        <v>13</v>
      </c>
      <c r="M73" s="124">
        <v>35.1</v>
      </c>
      <c r="N73" s="92">
        <v>5960</v>
      </c>
      <c r="O73" s="124">
        <v>10.199999999999999</v>
      </c>
      <c r="P73" s="124">
        <v>27.2</v>
      </c>
      <c r="Q73" s="92">
        <v>603</v>
      </c>
      <c r="R73" s="124">
        <v>1.1000000000000001</v>
      </c>
      <c r="S73" s="124">
        <v>3</v>
      </c>
    </row>
    <row r="74" spans="1:19">
      <c r="A74" s="69" t="s">
        <v>423</v>
      </c>
      <c r="B74" s="266">
        <v>17563</v>
      </c>
      <c r="C74" s="326">
        <v>19.399999999999999</v>
      </c>
      <c r="D74" s="328">
        <v>35</v>
      </c>
      <c r="E74" s="266">
        <v>3853</v>
      </c>
      <c r="F74" s="124">
        <v>8.6999999999999993</v>
      </c>
      <c r="G74" s="125">
        <v>27.8</v>
      </c>
      <c r="H74" s="266">
        <v>6252</v>
      </c>
      <c r="I74" s="326">
        <v>12.3</v>
      </c>
      <c r="J74" s="328">
        <v>34.4</v>
      </c>
      <c r="K74" s="266">
        <v>3727</v>
      </c>
      <c r="L74" s="124">
        <v>7.2</v>
      </c>
      <c r="M74" s="124">
        <v>19.8</v>
      </c>
      <c r="N74" s="92">
        <v>7103</v>
      </c>
      <c r="O74" s="124">
        <v>13.5</v>
      </c>
      <c r="P74" s="124">
        <v>36.9</v>
      </c>
      <c r="Q74" s="92">
        <v>578</v>
      </c>
      <c r="R74" s="124">
        <v>1.2</v>
      </c>
      <c r="S74" s="124">
        <v>3.4</v>
      </c>
    </row>
    <row r="75" spans="1:19">
      <c r="A75" s="69" t="s">
        <v>424</v>
      </c>
      <c r="B75" s="266">
        <v>8791</v>
      </c>
      <c r="C75" s="326">
        <v>18.2</v>
      </c>
      <c r="D75" s="328">
        <v>31.5</v>
      </c>
      <c r="E75" s="266">
        <v>1826</v>
      </c>
      <c r="F75" s="124">
        <v>7</v>
      </c>
      <c r="G75" s="125">
        <v>26.2</v>
      </c>
      <c r="H75" s="266">
        <v>3531</v>
      </c>
      <c r="I75" s="326">
        <v>12.6</v>
      </c>
      <c r="J75" s="328">
        <v>39.1</v>
      </c>
      <c r="K75" s="266">
        <v>2004</v>
      </c>
      <c r="L75" s="124">
        <v>7.1</v>
      </c>
      <c r="M75" s="124">
        <v>21.3</v>
      </c>
      <c r="N75" s="92">
        <v>2994</v>
      </c>
      <c r="O75" s="124">
        <v>10.4</v>
      </c>
      <c r="P75" s="124">
        <v>30.6</v>
      </c>
      <c r="Q75" s="92">
        <v>403</v>
      </c>
      <c r="R75" s="124">
        <v>1.4</v>
      </c>
      <c r="S75" s="124">
        <v>4.5999999999999996</v>
      </c>
    </row>
    <row r="76" spans="1:19">
      <c r="A76" s="69" t="s">
        <v>425</v>
      </c>
      <c r="B76" s="266">
        <v>18989</v>
      </c>
      <c r="C76" s="326">
        <v>19.600000000000001</v>
      </c>
      <c r="D76" s="328">
        <v>35.799999999999997</v>
      </c>
      <c r="E76" s="266">
        <v>4507</v>
      </c>
      <c r="F76" s="124">
        <v>8.9</v>
      </c>
      <c r="G76" s="125">
        <v>27.7</v>
      </c>
      <c r="H76" s="266">
        <v>7317</v>
      </c>
      <c r="I76" s="326">
        <v>13.8</v>
      </c>
      <c r="J76" s="328">
        <v>37.700000000000003</v>
      </c>
      <c r="K76" s="266">
        <v>4539</v>
      </c>
      <c r="L76" s="124">
        <v>8.4</v>
      </c>
      <c r="M76" s="124">
        <v>22.5</v>
      </c>
      <c r="N76" s="92">
        <v>6217</v>
      </c>
      <c r="O76" s="124">
        <v>11.5</v>
      </c>
      <c r="P76" s="124">
        <v>30.8</v>
      </c>
      <c r="Q76" s="92">
        <v>712</v>
      </c>
      <c r="R76" s="124">
        <v>1.4</v>
      </c>
      <c r="S76" s="124">
        <v>3.7</v>
      </c>
    </row>
    <row r="77" spans="1:19">
      <c r="A77" s="69" t="s">
        <v>426</v>
      </c>
      <c r="B77" s="266">
        <v>16562</v>
      </c>
      <c r="C77" s="326">
        <v>18.100000000000001</v>
      </c>
      <c r="D77" s="328">
        <v>36.4</v>
      </c>
      <c r="E77" s="266">
        <v>3709</v>
      </c>
      <c r="F77" s="124">
        <v>8.9</v>
      </c>
      <c r="G77" s="125">
        <v>27</v>
      </c>
      <c r="H77" s="266">
        <v>6340</v>
      </c>
      <c r="I77" s="326">
        <v>13.8</v>
      </c>
      <c r="J77" s="328">
        <v>37.6</v>
      </c>
      <c r="K77" s="266">
        <v>3517</v>
      </c>
      <c r="L77" s="124">
        <v>7.5</v>
      </c>
      <c r="M77" s="124">
        <v>19.8</v>
      </c>
      <c r="N77" s="92">
        <v>6587</v>
      </c>
      <c r="O77" s="124">
        <v>14</v>
      </c>
      <c r="P77" s="124">
        <v>36.9</v>
      </c>
      <c r="Q77" s="92">
        <v>421</v>
      </c>
      <c r="R77" s="124">
        <v>0.9</v>
      </c>
      <c r="S77" s="124">
        <v>2.6</v>
      </c>
    </row>
    <row r="78" spans="1:19">
      <c r="A78" s="69" t="s">
        <v>260</v>
      </c>
      <c r="B78" s="266">
        <v>688536</v>
      </c>
      <c r="C78" s="326">
        <v>18.5</v>
      </c>
      <c r="D78" s="328">
        <v>30.6</v>
      </c>
      <c r="E78" s="266">
        <v>161640</v>
      </c>
      <c r="F78" s="124">
        <v>7.2</v>
      </c>
      <c r="G78" s="125">
        <v>27.5</v>
      </c>
      <c r="H78" s="266">
        <v>229273</v>
      </c>
      <c r="I78" s="326">
        <v>10.199999999999999</v>
      </c>
      <c r="J78" s="328">
        <v>32.4</v>
      </c>
      <c r="K78" s="266">
        <v>162584</v>
      </c>
      <c r="L78" s="124">
        <v>7.2</v>
      </c>
      <c r="M78" s="124">
        <v>22.5</v>
      </c>
      <c r="N78" s="92">
        <v>249954</v>
      </c>
      <c r="O78" s="124">
        <v>11.1</v>
      </c>
      <c r="P78" s="124">
        <v>34</v>
      </c>
      <c r="Q78" s="92">
        <v>31860</v>
      </c>
      <c r="R78" s="124">
        <v>1.4</v>
      </c>
      <c r="S78" s="124">
        <v>4.5999999999999996</v>
      </c>
    </row>
    <row r="79" spans="1:19">
      <c r="A79" s="22" t="s">
        <v>368</v>
      </c>
    </row>
  </sheetData>
  <pageMargins left="0.7" right="0.7" top="0.75" bottom="0.75" header="0.3" footer="0.3"/>
  <drawing r:id="rId1"/>
  <tableParts count="3">
    <tablePart r:id="rId2"/>
    <tablePart r:id="rId3"/>
    <tablePart r:id="rId4"/>
  </tablePart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R19"/>
  <sheetViews>
    <sheetView zoomScaleNormal="100" workbookViewId="0"/>
  </sheetViews>
  <sheetFormatPr defaultColWidth="9.33203125" defaultRowHeight="13.5"/>
  <cols>
    <col min="1" max="1" width="21.5" style="16" customWidth="1"/>
    <col min="2" max="2" width="21.83203125" style="16" bestFit="1" customWidth="1"/>
    <col min="3" max="3" width="23.6640625" style="16" bestFit="1" customWidth="1"/>
    <col min="4" max="4" width="24.6640625" style="16" bestFit="1" customWidth="1"/>
    <col min="5" max="18" width="27.5" style="16" bestFit="1" customWidth="1"/>
    <col min="19" max="16384" width="9.33203125" style="16"/>
  </cols>
  <sheetData>
    <row r="1" spans="1:18">
      <c r="A1" s="37" t="s">
        <v>680</v>
      </c>
    </row>
    <row r="2" spans="1:18" ht="17.25">
      <c r="A2" s="17" t="s">
        <v>1131</v>
      </c>
    </row>
    <row r="3" spans="1:18" ht="17.25">
      <c r="A3" s="39" t="s">
        <v>1132</v>
      </c>
    </row>
    <row r="4" spans="1:18" ht="75">
      <c r="A4" s="189" t="s">
        <v>280</v>
      </c>
      <c r="B4" s="189" t="s">
        <v>661</v>
      </c>
      <c r="C4" s="190" t="s">
        <v>663</v>
      </c>
      <c r="D4" s="189" t="s">
        <v>664</v>
      </c>
      <c r="E4" s="189" t="s">
        <v>665</v>
      </c>
      <c r="F4" s="190" t="s">
        <v>666</v>
      </c>
      <c r="G4" s="189" t="s">
        <v>667</v>
      </c>
      <c r="H4" s="189" t="s">
        <v>668</v>
      </c>
      <c r="I4" s="190" t="s">
        <v>669</v>
      </c>
      <c r="J4" s="189" t="s">
        <v>670</v>
      </c>
      <c r="K4" s="189" t="s">
        <v>671</v>
      </c>
      <c r="L4" s="190" t="s">
        <v>672</v>
      </c>
      <c r="M4" s="189" t="s">
        <v>673</v>
      </c>
      <c r="N4" s="189" t="s">
        <v>674</v>
      </c>
      <c r="O4" s="190" t="s">
        <v>675</v>
      </c>
      <c r="P4" s="189" t="s">
        <v>676</v>
      </c>
      <c r="Q4" s="105" t="s">
        <v>677</v>
      </c>
      <c r="R4" s="191" t="s">
        <v>678</v>
      </c>
    </row>
    <row r="5" spans="1:18" s="267" customFormat="1">
      <c r="A5" s="258" t="s">
        <v>258</v>
      </c>
      <c r="B5" s="266">
        <v>435119</v>
      </c>
      <c r="C5" s="322">
        <v>32.9</v>
      </c>
      <c r="D5" s="93">
        <v>130090</v>
      </c>
      <c r="E5" s="124">
        <v>8.3000000000000007</v>
      </c>
      <c r="F5" s="322">
        <v>29.9</v>
      </c>
      <c r="G5" s="266">
        <v>120244</v>
      </c>
      <c r="H5" s="323">
        <v>9.4</v>
      </c>
      <c r="I5" s="322">
        <v>27.7</v>
      </c>
      <c r="J5" s="93">
        <v>110306</v>
      </c>
      <c r="K5" s="124">
        <v>9</v>
      </c>
      <c r="L5" s="254">
        <v>25.3</v>
      </c>
      <c r="M5" s="93">
        <v>152579</v>
      </c>
      <c r="N5" s="124">
        <v>12.6</v>
      </c>
      <c r="O5" s="254">
        <v>35.200000000000003</v>
      </c>
      <c r="P5" s="93">
        <v>16537</v>
      </c>
      <c r="Q5" s="124">
        <v>1.2</v>
      </c>
      <c r="R5" s="324">
        <v>3.7</v>
      </c>
    </row>
    <row r="6" spans="1:18" s="267" customFormat="1">
      <c r="A6" s="258" t="s">
        <v>558</v>
      </c>
      <c r="B6" s="266">
        <v>893174</v>
      </c>
      <c r="C6" s="322">
        <v>31.3</v>
      </c>
      <c r="D6" s="93">
        <v>202737</v>
      </c>
      <c r="E6" s="124">
        <v>7.9</v>
      </c>
      <c r="F6" s="322">
        <v>29</v>
      </c>
      <c r="G6" s="266">
        <v>343441</v>
      </c>
      <c r="H6" s="323">
        <v>11.8</v>
      </c>
      <c r="I6" s="322">
        <v>36.9</v>
      </c>
      <c r="J6" s="93">
        <v>201093</v>
      </c>
      <c r="K6" s="124">
        <v>6.9</v>
      </c>
      <c r="L6" s="254">
        <v>21.2</v>
      </c>
      <c r="M6" s="93">
        <v>319728</v>
      </c>
      <c r="N6" s="124">
        <v>10.8</v>
      </c>
      <c r="O6" s="254">
        <v>32.299999999999997</v>
      </c>
      <c r="P6" s="93">
        <v>38184</v>
      </c>
      <c r="Q6" s="135">
        <v>1.3</v>
      </c>
      <c r="R6" s="325">
        <v>4.2</v>
      </c>
    </row>
    <row r="7" spans="1:18" customFormat="1">
      <c r="A7" s="22" t="s">
        <v>368</v>
      </c>
    </row>
    <row r="8" spans="1:18" ht="17.25">
      <c r="A8" s="17" t="s">
        <v>1133</v>
      </c>
    </row>
    <row r="9" spans="1:18" ht="17.25">
      <c r="A9" s="39" t="s">
        <v>1134</v>
      </c>
    </row>
    <row r="10" spans="1:18" ht="75">
      <c r="A10" s="189" t="s">
        <v>280</v>
      </c>
      <c r="B10" s="189" t="s">
        <v>661</v>
      </c>
      <c r="C10" s="190" t="s">
        <v>663</v>
      </c>
      <c r="D10" s="189" t="s">
        <v>664</v>
      </c>
      <c r="E10" s="189" t="s">
        <v>665</v>
      </c>
      <c r="F10" s="190" t="s">
        <v>666</v>
      </c>
      <c r="G10" s="189" t="s">
        <v>667</v>
      </c>
      <c r="H10" s="189" t="s">
        <v>668</v>
      </c>
      <c r="I10" s="190" t="s">
        <v>669</v>
      </c>
      <c r="J10" s="189" t="s">
        <v>670</v>
      </c>
      <c r="K10" s="189" t="s">
        <v>671</v>
      </c>
      <c r="L10" s="190" t="s">
        <v>672</v>
      </c>
      <c r="M10" s="189" t="s">
        <v>673</v>
      </c>
      <c r="N10" s="189" t="s">
        <v>674</v>
      </c>
      <c r="O10" s="190" t="s">
        <v>675</v>
      </c>
      <c r="P10" s="189" t="s">
        <v>676</v>
      </c>
      <c r="Q10" s="105" t="s">
        <v>677</v>
      </c>
      <c r="R10" s="191" t="s">
        <v>678</v>
      </c>
    </row>
    <row r="11" spans="1:18" s="267" customFormat="1">
      <c r="A11" s="258" t="s">
        <v>258</v>
      </c>
      <c r="B11" s="266">
        <v>209812</v>
      </c>
      <c r="C11" s="322">
        <v>34</v>
      </c>
      <c r="D11" s="93">
        <v>65485</v>
      </c>
      <c r="E11" s="124">
        <v>9.1999999999999993</v>
      </c>
      <c r="F11" s="322">
        <v>31.7</v>
      </c>
      <c r="G11" s="266">
        <v>60699</v>
      </c>
      <c r="H11" s="323">
        <v>10.3</v>
      </c>
      <c r="I11" s="322">
        <v>29</v>
      </c>
      <c r="J11" s="93">
        <v>53160</v>
      </c>
      <c r="K11" s="124">
        <v>9.1999999999999993</v>
      </c>
      <c r="L11" s="254">
        <v>25</v>
      </c>
      <c r="M11" s="93">
        <v>72537</v>
      </c>
      <c r="N11" s="124">
        <v>12.7</v>
      </c>
      <c r="O11" s="254">
        <v>34.4</v>
      </c>
      <c r="P11" s="93">
        <v>7206</v>
      </c>
      <c r="Q11" s="124">
        <v>1.1000000000000001</v>
      </c>
      <c r="R11" s="324">
        <v>3.4</v>
      </c>
    </row>
    <row r="12" spans="1:18" s="267" customFormat="1">
      <c r="A12" s="258" t="s">
        <v>558</v>
      </c>
      <c r="B12" s="266">
        <v>430045</v>
      </c>
      <c r="C12" s="322">
        <v>32.4</v>
      </c>
      <c r="D12" s="93">
        <v>105729</v>
      </c>
      <c r="E12" s="124">
        <v>8.6999999999999993</v>
      </c>
      <c r="F12" s="322">
        <v>30.9</v>
      </c>
      <c r="G12" s="266">
        <v>173742</v>
      </c>
      <c r="H12" s="323">
        <v>12.9</v>
      </c>
      <c r="I12" s="322">
        <v>38.4</v>
      </c>
      <c r="J12" s="93">
        <v>95669</v>
      </c>
      <c r="K12" s="124">
        <v>7.1</v>
      </c>
      <c r="L12" s="254">
        <v>21</v>
      </c>
      <c r="M12" s="93">
        <v>149855</v>
      </c>
      <c r="N12" s="124">
        <v>10.9</v>
      </c>
      <c r="O12" s="254">
        <v>31.4</v>
      </c>
      <c r="P12" s="93">
        <v>15664</v>
      </c>
      <c r="Q12" s="135">
        <v>1.2</v>
      </c>
      <c r="R12" s="325">
        <v>3.7</v>
      </c>
    </row>
    <row r="13" spans="1:18" customFormat="1">
      <c r="A13" s="22" t="s">
        <v>368</v>
      </c>
    </row>
    <row r="14" spans="1:18" ht="17.25">
      <c r="A14" s="17" t="s">
        <v>1135</v>
      </c>
    </row>
    <row r="15" spans="1:18" ht="17.25">
      <c r="A15" s="39" t="s">
        <v>1136</v>
      </c>
    </row>
    <row r="16" spans="1:18" ht="75">
      <c r="A16" s="189" t="s">
        <v>280</v>
      </c>
      <c r="B16" s="189" t="s">
        <v>661</v>
      </c>
      <c r="C16" s="190" t="s">
        <v>663</v>
      </c>
      <c r="D16" s="189" t="s">
        <v>664</v>
      </c>
      <c r="E16" s="189" t="s">
        <v>665</v>
      </c>
      <c r="F16" s="190" t="s">
        <v>666</v>
      </c>
      <c r="G16" s="189" t="s">
        <v>667</v>
      </c>
      <c r="H16" s="189" t="s">
        <v>668</v>
      </c>
      <c r="I16" s="190" t="s">
        <v>669</v>
      </c>
      <c r="J16" s="189" t="s">
        <v>670</v>
      </c>
      <c r="K16" s="189" t="s">
        <v>671</v>
      </c>
      <c r="L16" s="190" t="s">
        <v>672</v>
      </c>
      <c r="M16" s="189" t="s">
        <v>673</v>
      </c>
      <c r="N16" s="189" t="s">
        <v>674</v>
      </c>
      <c r="O16" s="190" t="s">
        <v>675</v>
      </c>
      <c r="P16" s="189" t="s">
        <v>676</v>
      </c>
      <c r="Q16" s="105" t="s">
        <v>677</v>
      </c>
      <c r="R16" s="191" t="s">
        <v>678</v>
      </c>
    </row>
    <row r="17" spans="1:18" s="267" customFormat="1">
      <c r="A17" s="258" t="s">
        <v>258</v>
      </c>
      <c r="B17" s="266">
        <v>225307</v>
      </c>
      <c r="C17" s="322">
        <v>32</v>
      </c>
      <c r="D17" s="93">
        <v>64605</v>
      </c>
      <c r="E17" s="124">
        <v>7.5</v>
      </c>
      <c r="F17" s="322">
        <v>28.2</v>
      </c>
      <c r="G17" s="266">
        <v>59545</v>
      </c>
      <c r="H17" s="323">
        <v>8.6</v>
      </c>
      <c r="I17" s="322">
        <v>26.4</v>
      </c>
      <c r="J17" s="93">
        <v>57146</v>
      </c>
      <c r="K17" s="124">
        <v>8.8000000000000007</v>
      </c>
      <c r="L17" s="254">
        <v>25.5</v>
      </c>
      <c r="M17" s="93">
        <v>80042</v>
      </c>
      <c r="N17" s="124">
        <v>12.4</v>
      </c>
      <c r="O17" s="254">
        <v>36</v>
      </c>
      <c r="P17" s="93">
        <v>9331</v>
      </c>
      <c r="Q17" s="124">
        <v>1.3</v>
      </c>
      <c r="R17" s="324">
        <v>4</v>
      </c>
    </row>
    <row r="18" spans="1:18" s="267" customFormat="1">
      <c r="A18" s="258" t="s">
        <v>558</v>
      </c>
      <c r="B18" s="266">
        <v>463129</v>
      </c>
      <c r="C18" s="322">
        <v>30.3</v>
      </c>
      <c r="D18" s="93">
        <v>97008</v>
      </c>
      <c r="E18" s="124">
        <v>7.2</v>
      </c>
      <c r="F18" s="322">
        <v>27.2</v>
      </c>
      <c r="G18" s="266">
        <v>169699</v>
      </c>
      <c r="H18" s="323">
        <v>11</v>
      </c>
      <c r="I18" s="322">
        <v>35.5</v>
      </c>
      <c r="J18" s="93">
        <v>105424</v>
      </c>
      <c r="K18" s="124">
        <v>6.7</v>
      </c>
      <c r="L18" s="254">
        <v>21.4</v>
      </c>
      <c r="M18" s="93">
        <v>169873</v>
      </c>
      <c r="N18" s="124">
        <v>10.6</v>
      </c>
      <c r="O18" s="254">
        <v>33.200000000000003</v>
      </c>
      <c r="P18" s="93">
        <v>22520</v>
      </c>
      <c r="Q18" s="135">
        <v>1.5</v>
      </c>
      <c r="R18" s="325">
        <v>4.8</v>
      </c>
    </row>
    <row r="19" spans="1:18" customFormat="1">
      <c r="A19" s="22" t="s">
        <v>368</v>
      </c>
    </row>
  </sheetData>
  <pageMargins left="0.7" right="0.7" top="0.75" bottom="0.75" header="0.3" footer="0.3"/>
  <drawing r:id="rId1"/>
  <tableParts count="3">
    <tablePart r:id="rId2"/>
    <tablePart r:id="rId3"/>
    <tablePart r:id="rId4"/>
  </tablePart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S25"/>
  <sheetViews>
    <sheetView zoomScaleNormal="100" workbookViewId="0"/>
  </sheetViews>
  <sheetFormatPr defaultColWidth="9.33203125" defaultRowHeight="13.5"/>
  <cols>
    <col min="1" max="1" width="18.83203125" style="16" customWidth="1"/>
    <col min="2" max="3" width="19.1640625" style="16" bestFit="1" customWidth="1"/>
    <col min="4" max="4" width="25.83203125" style="16" bestFit="1" customWidth="1"/>
    <col min="5" max="5" width="24.1640625" style="16" bestFit="1" customWidth="1"/>
    <col min="6" max="19" width="25.6640625" style="16" customWidth="1"/>
    <col min="20" max="16384" width="9.33203125" style="16"/>
  </cols>
  <sheetData>
    <row r="1" spans="1:19">
      <c r="A1" s="37" t="s">
        <v>682</v>
      </c>
    </row>
    <row r="2" spans="1:19" ht="17.25">
      <c r="A2" s="17" t="s">
        <v>1074</v>
      </c>
    </row>
    <row r="3" spans="1:19" ht="17.25">
      <c r="A3" s="39" t="s">
        <v>1075</v>
      </c>
    </row>
    <row r="4" spans="1:19" s="127" customFormat="1" ht="75" customHeight="1">
      <c r="A4" s="320" t="s">
        <v>278</v>
      </c>
      <c r="B4" s="184" t="s">
        <v>661</v>
      </c>
      <c r="C4" s="184" t="s">
        <v>662</v>
      </c>
      <c r="D4" s="321" t="s">
        <v>663</v>
      </c>
      <c r="E4" s="184" t="s">
        <v>664</v>
      </c>
      <c r="F4" s="184" t="s">
        <v>665</v>
      </c>
      <c r="G4" s="321" t="s">
        <v>666</v>
      </c>
      <c r="H4" s="184" t="s">
        <v>667</v>
      </c>
      <c r="I4" s="184" t="s">
        <v>668</v>
      </c>
      <c r="J4" s="321" t="s">
        <v>669</v>
      </c>
      <c r="K4" s="184" t="s">
        <v>670</v>
      </c>
      <c r="L4" s="184" t="s">
        <v>671</v>
      </c>
      <c r="M4" s="185" t="s">
        <v>672</v>
      </c>
      <c r="N4" s="184" t="s">
        <v>673</v>
      </c>
      <c r="O4" s="184" t="s">
        <v>674</v>
      </c>
      <c r="P4" s="185" t="s">
        <v>675</v>
      </c>
      <c r="Q4" s="184" t="s">
        <v>676</v>
      </c>
      <c r="R4" s="184" t="s">
        <v>677</v>
      </c>
      <c r="S4" s="185" t="s">
        <v>678</v>
      </c>
    </row>
    <row r="5" spans="1:19" customFormat="1">
      <c r="A5" s="295" t="s">
        <v>432</v>
      </c>
      <c r="B5" s="296">
        <v>118762</v>
      </c>
      <c r="C5" s="297">
        <v>15.8</v>
      </c>
      <c r="D5" s="298">
        <v>35.1</v>
      </c>
      <c r="E5" s="296">
        <v>27097</v>
      </c>
      <c r="F5" s="299">
        <v>10.199999999999999</v>
      </c>
      <c r="G5" s="300">
        <v>30.1</v>
      </c>
      <c r="H5" s="296">
        <v>45145</v>
      </c>
      <c r="I5" s="301">
        <v>13.1</v>
      </c>
      <c r="J5" s="302">
        <v>37.1</v>
      </c>
      <c r="K5" s="296">
        <v>29275</v>
      </c>
      <c r="L5" s="299">
        <v>8.3000000000000007</v>
      </c>
      <c r="M5" s="299">
        <v>23.3</v>
      </c>
      <c r="N5" s="303">
        <v>44730</v>
      </c>
      <c r="O5" s="304">
        <v>12</v>
      </c>
      <c r="P5" s="299">
        <v>33.5</v>
      </c>
      <c r="Q5" s="305">
        <v>4082</v>
      </c>
      <c r="R5" s="299">
        <v>1.3</v>
      </c>
      <c r="S5" s="306">
        <v>3.6</v>
      </c>
    </row>
    <row r="6" spans="1:19" customFormat="1">
      <c r="A6" s="295" t="s">
        <v>433</v>
      </c>
      <c r="B6" s="296">
        <v>456591</v>
      </c>
      <c r="C6" s="297">
        <v>20.2</v>
      </c>
      <c r="D6" s="307">
        <v>35.200000000000003</v>
      </c>
      <c r="E6" s="296">
        <v>100299</v>
      </c>
      <c r="F6" s="299">
        <v>8.3000000000000007</v>
      </c>
      <c r="G6" s="308">
        <v>25</v>
      </c>
      <c r="H6" s="296">
        <v>166776</v>
      </c>
      <c r="I6" s="301">
        <v>12.9</v>
      </c>
      <c r="J6" s="307">
        <v>36.5</v>
      </c>
      <c r="K6" s="296">
        <v>114758</v>
      </c>
      <c r="L6" s="299">
        <v>8.6</v>
      </c>
      <c r="M6" s="299">
        <v>24</v>
      </c>
      <c r="N6" s="305">
        <v>170675</v>
      </c>
      <c r="O6" s="299">
        <v>12.9</v>
      </c>
      <c r="P6" s="299">
        <v>35.6</v>
      </c>
      <c r="Q6" s="305">
        <v>17475</v>
      </c>
      <c r="R6" s="299">
        <v>1.3</v>
      </c>
      <c r="S6" s="306">
        <v>3.8</v>
      </c>
    </row>
    <row r="7" spans="1:19" customFormat="1" ht="27">
      <c r="A7" s="295" t="s">
        <v>434</v>
      </c>
      <c r="B7" s="296">
        <v>168680</v>
      </c>
      <c r="C7" s="297">
        <v>21.3</v>
      </c>
      <c r="D7" s="307">
        <v>33.200000000000003</v>
      </c>
      <c r="E7" s="296">
        <v>36493</v>
      </c>
      <c r="F7" s="299">
        <v>7.2</v>
      </c>
      <c r="G7" s="308">
        <v>23.5</v>
      </c>
      <c r="H7" s="296">
        <v>57094</v>
      </c>
      <c r="I7" s="301">
        <v>11.3</v>
      </c>
      <c r="J7" s="307">
        <v>33.9</v>
      </c>
      <c r="K7" s="296">
        <v>42420</v>
      </c>
      <c r="L7" s="299">
        <v>8.3000000000000007</v>
      </c>
      <c r="M7" s="299">
        <v>24.4</v>
      </c>
      <c r="N7" s="305">
        <v>62699</v>
      </c>
      <c r="O7" s="299">
        <v>12.4</v>
      </c>
      <c r="P7" s="299">
        <v>36.1</v>
      </c>
      <c r="Q7" s="305">
        <v>7889</v>
      </c>
      <c r="R7" s="299">
        <v>1.5</v>
      </c>
      <c r="S7" s="306">
        <v>4.7</v>
      </c>
    </row>
    <row r="8" spans="1:19" customFormat="1">
      <c r="A8" s="309" t="s">
        <v>869</v>
      </c>
      <c r="B8" s="310">
        <v>281046</v>
      </c>
      <c r="C8" s="311">
        <v>21.6</v>
      </c>
      <c r="D8" s="312">
        <v>31.4</v>
      </c>
      <c r="E8" s="310">
        <v>64772</v>
      </c>
      <c r="F8" s="313">
        <v>6.2</v>
      </c>
      <c r="G8" s="314">
        <v>22.1</v>
      </c>
      <c r="H8" s="310">
        <v>90500</v>
      </c>
      <c r="I8" s="315">
        <v>10.199999999999999</v>
      </c>
      <c r="J8" s="316">
        <v>32.1</v>
      </c>
      <c r="K8" s="310">
        <v>67613</v>
      </c>
      <c r="L8" s="313">
        <v>8</v>
      </c>
      <c r="M8" s="313">
        <v>24.5</v>
      </c>
      <c r="N8" s="317">
        <v>100439</v>
      </c>
      <c r="O8" s="313">
        <v>11.9</v>
      </c>
      <c r="P8" s="313">
        <v>36.4</v>
      </c>
      <c r="Q8" s="317">
        <v>15414</v>
      </c>
      <c r="R8" s="313">
        <v>1.7</v>
      </c>
      <c r="S8" s="318">
        <v>5.5</v>
      </c>
    </row>
    <row r="9" spans="1:19">
      <c r="A9" s="22" t="s">
        <v>681</v>
      </c>
      <c r="B9"/>
      <c r="C9"/>
      <c r="D9"/>
      <c r="E9"/>
      <c r="F9"/>
      <c r="G9"/>
      <c r="H9"/>
      <c r="I9"/>
      <c r="J9"/>
      <c r="K9"/>
      <c r="L9"/>
      <c r="M9"/>
      <c r="N9"/>
      <c r="O9"/>
      <c r="P9"/>
      <c r="Q9"/>
      <c r="R9"/>
    </row>
    <row r="10" spans="1:19" ht="17.25">
      <c r="A10" s="17" t="s">
        <v>1076</v>
      </c>
    </row>
    <row r="11" spans="1:19" ht="17.25">
      <c r="A11" s="39" t="s">
        <v>1077</v>
      </c>
    </row>
    <row r="12" spans="1:19" s="127" customFormat="1" ht="75" customHeight="1">
      <c r="A12" s="320" t="s">
        <v>278</v>
      </c>
      <c r="B12" s="184" t="s">
        <v>661</v>
      </c>
      <c r="C12" s="184" t="s">
        <v>662</v>
      </c>
      <c r="D12" s="321" t="s">
        <v>663</v>
      </c>
      <c r="E12" s="184" t="s">
        <v>664</v>
      </c>
      <c r="F12" s="184" t="s">
        <v>665</v>
      </c>
      <c r="G12" s="321" t="s">
        <v>666</v>
      </c>
      <c r="H12" s="184" t="s">
        <v>667</v>
      </c>
      <c r="I12" s="184" t="s">
        <v>668</v>
      </c>
      <c r="J12" s="321" t="s">
        <v>669</v>
      </c>
      <c r="K12" s="184" t="s">
        <v>670</v>
      </c>
      <c r="L12" s="184" t="s">
        <v>671</v>
      </c>
      <c r="M12" s="185" t="s">
        <v>672</v>
      </c>
      <c r="N12" s="184" t="s">
        <v>673</v>
      </c>
      <c r="O12" s="184" t="s">
        <v>674</v>
      </c>
      <c r="P12" s="185" t="s">
        <v>675</v>
      </c>
      <c r="Q12" s="184" t="s">
        <v>676</v>
      </c>
      <c r="R12" s="184" t="s">
        <v>677</v>
      </c>
      <c r="S12" s="185" t="s">
        <v>678</v>
      </c>
    </row>
    <row r="13" spans="1:19" customFormat="1">
      <c r="A13" s="295" t="s">
        <v>432</v>
      </c>
      <c r="B13" s="296">
        <v>69139</v>
      </c>
      <c r="C13" s="297">
        <v>16.100000000000001</v>
      </c>
      <c r="D13" s="298">
        <v>36.200000000000003</v>
      </c>
      <c r="E13" s="296">
        <v>16004</v>
      </c>
      <c r="F13" s="299">
        <v>10.3</v>
      </c>
      <c r="G13" s="300">
        <v>30.2</v>
      </c>
      <c r="H13" s="296">
        <v>27710</v>
      </c>
      <c r="I13" s="301">
        <v>14.1</v>
      </c>
      <c r="J13" s="302">
        <v>38.700000000000003</v>
      </c>
      <c r="K13" s="296">
        <v>16995</v>
      </c>
      <c r="L13" s="299">
        <v>8.6</v>
      </c>
      <c r="M13" s="299">
        <v>23.2</v>
      </c>
      <c r="N13" s="303">
        <v>25890</v>
      </c>
      <c r="O13" s="304">
        <v>12.4</v>
      </c>
      <c r="P13" s="299">
        <v>33.5</v>
      </c>
      <c r="Q13" s="305">
        <v>2043</v>
      </c>
      <c r="R13" s="299">
        <v>1.1000000000000001</v>
      </c>
      <c r="S13" s="306">
        <v>3.1</v>
      </c>
    </row>
    <row r="14" spans="1:19" customFormat="1">
      <c r="A14" s="295" t="s">
        <v>433</v>
      </c>
      <c r="B14" s="296">
        <v>234241</v>
      </c>
      <c r="C14" s="297">
        <v>19.8</v>
      </c>
      <c r="D14" s="307">
        <v>36.299999999999997</v>
      </c>
      <c r="E14" s="296">
        <v>56867</v>
      </c>
      <c r="F14" s="299">
        <v>9</v>
      </c>
      <c r="G14" s="308">
        <v>26.6</v>
      </c>
      <c r="H14" s="296">
        <v>89194</v>
      </c>
      <c r="I14" s="301">
        <v>13.8</v>
      </c>
      <c r="J14" s="307">
        <v>37.9</v>
      </c>
      <c r="K14" s="296">
        <v>57865</v>
      </c>
      <c r="L14" s="299">
        <v>8.9</v>
      </c>
      <c r="M14" s="299">
        <v>23.8</v>
      </c>
      <c r="N14" s="305">
        <v>84842</v>
      </c>
      <c r="O14" s="299">
        <v>13.1</v>
      </c>
      <c r="P14" s="299">
        <v>34.9</v>
      </c>
      <c r="Q14" s="305">
        <v>7904</v>
      </c>
      <c r="R14" s="299">
        <v>1.2</v>
      </c>
      <c r="S14" s="306">
        <v>3.4</v>
      </c>
    </row>
    <row r="15" spans="1:19" customFormat="1" ht="27">
      <c r="A15" s="295" t="s">
        <v>434</v>
      </c>
      <c r="B15" s="296">
        <v>79585</v>
      </c>
      <c r="C15" s="297">
        <v>21.1</v>
      </c>
      <c r="D15" s="307">
        <v>34.1</v>
      </c>
      <c r="E15" s="296">
        <v>18738</v>
      </c>
      <c r="F15" s="299">
        <v>7.9</v>
      </c>
      <c r="G15" s="308">
        <v>25.3</v>
      </c>
      <c r="H15" s="296">
        <v>28236</v>
      </c>
      <c r="I15" s="301">
        <v>12.2</v>
      </c>
      <c r="J15" s="307">
        <v>35.4</v>
      </c>
      <c r="K15" s="296">
        <v>19824</v>
      </c>
      <c r="L15" s="299">
        <v>8.5</v>
      </c>
      <c r="M15" s="299">
        <v>24.1</v>
      </c>
      <c r="N15" s="305">
        <v>28849</v>
      </c>
      <c r="O15" s="299">
        <v>12.5</v>
      </c>
      <c r="P15" s="299">
        <v>35.200000000000003</v>
      </c>
      <c r="Q15" s="305">
        <v>3252</v>
      </c>
      <c r="R15" s="299">
        <v>1.4</v>
      </c>
      <c r="S15" s="306">
        <v>4.0999999999999996</v>
      </c>
    </row>
    <row r="16" spans="1:19" customFormat="1">
      <c r="A16" s="309" t="s">
        <v>869</v>
      </c>
      <c r="B16" s="310">
        <v>114060</v>
      </c>
      <c r="C16" s="311">
        <v>21.1</v>
      </c>
      <c r="D16" s="312">
        <v>32.200000000000003</v>
      </c>
      <c r="E16" s="310">
        <v>27599</v>
      </c>
      <c r="F16" s="313">
        <v>7</v>
      </c>
      <c r="G16" s="314">
        <v>24.4</v>
      </c>
      <c r="H16" s="310">
        <v>38124</v>
      </c>
      <c r="I16" s="315">
        <v>10.9</v>
      </c>
      <c r="J16" s="316">
        <v>33.200000000000003</v>
      </c>
      <c r="K16" s="310">
        <v>27586</v>
      </c>
      <c r="L16" s="313">
        <v>8.1</v>
      </c>
      <c r="M16" s="313">
        <v>24.3</v>
      </c>
      <c r="N16" s="317">
        <v>40234</v>
      </c>
      <c r="O16" s="313">
        <v>11.9</v>
      </c>
      <c r="P16" s="313">
        <v>35.200000000000003</v>
      </c>
      <c r="Q16" s="317">
        <v>5486</v>
      </c>
      <c r="R16" s="313">
        <v>1.5</v>
      </c>
      <c r="S16" s="319">
        <v>4.8</v>
      </c>
    </row>
    <row r="17" spans="1:19">
      <c r="A17" s="22" t="s">
        <v>681</v>
      </c>
      <c r="B17"/>
      <c r="C17"/>
      <c r="D17"/>
      <c r="E17"/>
      <c r="F17"/>
      <c r="G17"/>
      <c r="H17"/>
      <c r="I17"/>
      <c r="J17"/>
      <c r="K17"/>
      <c r="L17"/>
      <c r="M17"/>
      <c r="N17"/>
      <c r="O17"/>
      <c r="P17"/>
      <c r="Q17"/>
      <c r="R17"/>
    </row>
    <row r="18" spans="1:19" ht="17.25">
      <c r="A18" s="17" t="s">
        <v>1078</v>
      </c>
    </row>
    <row r="19" spans="1:19" ht="17.25">
      <c r="A19" s="39" t="s">
        <v>1079</v>
      </c>
    </row>
    <row r="20" spans="1:19" s="127" customFormat="1" ht="75" customHeight="1">
      <c r="A20" s="320" t="s">
        <v>278</v>
      </c>
      <c r="B20" s="184" t="s">
        <v>661</v>
      </c>
      <c r="C20" s="184" t="s">
        <v>662</v>
      </c>
      <c r="D20" s="321" t="s">
        <v>663</v>
      </c>
      <c r="E20" s="184" t="s">
        <v>664</v>
      </c>
      <c r="F20" s="184" t="s">
        <v>665</v>
      </c>
      <c r="G20" s="321" t="s">
        <v>666</v>
      </c>
      <c r="H20" s="184" t="s">
        <v>667</v>
      </c>
      <c r="I20" s="184" t="s">
        <v>668</v>
      </c>
      <c r="J20" s="321" t="s">
        <v>669</v>
      </c>
      <c r="K20" s="184" t="s">
        <v>670</v>
      </c>
      <c r="L20" s="184" t="s">
        <v>671</v>
      </c>
      <c r="M20" s="185" t="s">
        <v>672</v>
      </c>
      <c r="N20" s="184" t="s">
        <v>673</v>
      </c>
      <c r="O20" s="184" t="s">
        <v>674</v>
      </c>
      <c r="P20" s="185" t="s">
        <v>675</v>
      </c>
      <c r="Q20" s="184" t="s">
        <v>676</v>
      </c>
      <c r="R20" s="184" t="s">
        <v>677</v>
      </c>
      <c r="S20" s="185" t="s">
        <v>678</v>
      </c>
    </row>
    <row r="21" spans="1:19" customFormat="1">
      <c r="A21" s="295" t="s">
        <v>432</v>
      </c>
      <c r="B21" s="296">
        <v>49623</v>
      </c>
      <c r="C21" s="297">
        <v>15.5</v>
      </c>
      <c r="D21" s="298">
        <v>33.700000000000003</v>
      </c>
      <c r="E21" s="296">
        <v>11093</v>
      </c>
      <c r="F21" s="299">
        <v>9.9</v>
      </c>
      <c r="G21" s="300">
        <v>29.9</v>
      </c>
      <c r="H21" s="296">
        <v>17435</v>
      </c>
      <c r="I21" s="301">
        <v>11.7</v>
      </c>
      <c r="J21" s="302">
        <v>34.799999999999997</v>
      </c>
      <c r="K21" s="296">
        <v>12280</v>
      </c>
      <c r="L21" s="299">
        <v>7.9</v>
      </c>
      <c r="M21" s="299">
        <v>23.3</v>
      </c>
      <c r="N21" s="303">
        <v>18840</v>
      </c>
      <c r="O21" s="304">
        <v>11.4</v>
      </c>
      <c r="P21" s="299">
        <v>33.6</v>
      </c>
      <c r="Q21" s="305">
        <v>2039</v>
      </c>
      <c r="R21" s="299">
        <v>1.4</v>
      </c>
      <c r="S21" s="306">
        <v>4.2</v>
      </c>
    </row>
    <row r="22" spans="1:19" customFormat="1">
      <c r="A22" s="295" t="s">
        <v>433</v>
      </c>
      <c r="B22" s="296">
        <v>222350</v>
      </c>
      <c r="C22" s="297">
        <v>20.6</v>
      </c>
      <c r="D22" s="307">
        <v>34.299999999999997</v>
      </c>
      <c r="E22" s="296">
        <v>43432</v>
      </c>
      <c r="F22" s="299">
        <v>7.6</v>
      </c>
      <c r="G22" s="308">
        <v>23.3</v>
      </c>
      <c r="H22" s="296">
        <v>77582</v>
      </c>
      <c r="I22" s="301">
        <v>12</v>
      </c>
      <c r="J22" s="307">
        <v>35.1</v>
      </c>
      <c r="K22" s="296">
        <v>56893</v>
      </c>
      <c r="L22" s="299">
        <v>8.5</v>
      </c>
      <c r="M22" s="299">
        <v>24.3</v>
      </c>
      <c r="N22" s="305">
        <v>85833</v>
      </c>
      <c r="O22" s="299">
        <v>12.7</v>
      </c>
      <c r="P22" s="299">
        <v>36.4</v>
      </c>
      <c r="Q22" s="305">
        <v>9571</v>
      </c>
      <c r="R22" s="299">
        <v>1.5</v>
      </c>
      <c r="S22" s="306">
        <v>4.3</v>
      </c>
    </row>
    <row r="23" spans="1:19" customFormat="1" ht="27">
      <c r="A23" s="295" t="s">
        <v>434</v>
      </c>
      <c r="B23" s="296">
        <v>89095</v>
      </c>
      <c r="C23" s="297">
        <v>21.5</v>
      </c>
      <c r="D23" s="307">
        <v>32.5</v>
      </c>
      <c r="E23" s="296">
        <v>17755</v>
      </c>
      <c r="F23" s="299">
        <v>6.6</v>
      </c>
      <c r="G23" s="308">
        <v>21.9</v>
      </c>
      <c r="H23" s="296">
        <v>28858</v>
      </c>
      <c r="I23" s="301">
        <v>10.6</v>
      </c>
      <c r="J23" s="307">
        <v>32.6</v>
      </c>
      <c r="K23" s="296">
        <v>22596</v>
      </c>
      <c r="L23" s="299">
        <v>8.1999999999999993</v>
      </c>
      <c r="M23" s="299">
        <v>24.5</v>
      </c>
      <c r="N23" s="305">
        <v>33850</v>
      </c>
      <c r="O23" s="299">
        <v>12.3</v>
      </c>
      <c r="P23" s="299">
        <v>36.799999999999997</v>
      </c>
      <c r="Q23" s="305">
        <v>4637</v>
      </c>
      <c r="R23" s="299">
        <v>1.7</v>
      </c>
      <c r="S23" s="306">
        <v>5.2</v>
      </c>
    </row>
    <row r="24" spans="1:19" customFormat="1">
      <c r="A24" s="309" t="s">
        <v>869</v>
      </c>
      <c r="B24" s="310">
        <v>166986</v>
      </c>
      <c r="C24" s="311">
        <v>22</v>
      </c>
      <c r="D24" s="312">
        <v>30.8</v>
      </c>
      <c r="E24" s="310">
        <v>37173</v>
      </c>
      <c r="F24" s="313">
        <v>5.7</v>
      </c>
      <c r="G24" s="314">
        <v>20.6</v>
      </c>
      <c r="H24" s="310">
        <v>52376</v>
      </c>
      <c r="I24" s="315">
        <v>9.6</v>
      </c>
      <c r="J24" s="316">
        <v>31.2</v>
      </c>
      <c r="K24" s="310">
        <v>40027</v>
      </c>
      <c r="L24" s="313">
        <v>7.8</v>
      </c>
      <c r="M24" s="313">
        <v>24.7</v>
      </c>
      <c r="N24" s="317">
        <v>60205</v>
      </c>
      <c r="O24" s="313">
        <v>11.9</v>
      </c>
      <c r="P24" s="313">
        <v>37.200000000000003</v>
      </c>
      <c r="Q24" s="317">
        <v>9928</v>
      </c>
      <c r="R24" s="313">
        <v>1.8</v>
      </c>
      <c r="S24" s="319">
        <v>5.9</v>
      </c>
    </row>
    <row r="25" spans="1:19">
      <c r="A25" s="22" t="s">
        <v>681</v>
      </c>
      <c r="B25"/>
      <c r="C25"/>
      <c r="D25"/>
      <c r="E25"/>
      <c r="F25"/>
      <c r="G25"/>
      <c r="H25"/>
      <c r="I25"/>
      <c r="J25"/>
      <c r="K25"/>
      <c r="L25"/>
      <c r="M25"/>
      <c r="N25"/>
      <c r="O25"/>
      <c r="P25"/>
      <c r="Q25"/>
      <c r="R25"/>
    </row>
  </sheetData>
  <pageMargins left="0.7" right="0.7" top="0.75" bottom="0.75" header="0.3" footer="0.3"/>
  <drawing r:id="rId1"/>
  <tableParts count="6">
    <tablePart r:id="rId2"/>
    <tablePart r:id="rId3"/>
    <tablePart r:id="rId4"/>
    <tablePart r:id="rId5"/>
    <tablePart r:id="rId6"/>
    <tablePart r:id="rId7"/>
  </tableParts>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AE21"/>
  <sheetViews>
    <sheetView zoomScaleNormal="100" workbookViewId="0"/>
  </sheetViews>
  <sheetFormatPr defaultColWidth="9.33203125" defaultRowHeight="13.5"/>
  <cols>
    <col min="1" max="1" width="32.33203125" style="16" customWidth="1"/>
    <col min="2" max="2" width="12.83203125" style="16" bestFit="1" customWidth="1"/>
    <col min="3" max="3" width="17.1640625" style="16" bestFit="1" customWidth="1"/>
    <col min="4" max="4" width="15.5" style="16" bestFit="1" customWidth="1"/>
    <col min="5" max="5" width="12.83203125" style="16" bestFit="1" customWidth="1"/>
    <col min="6" max="6" width="17.1640625" style="16" bestFit="1" customWidth="1"/>
    <col min="7" max="7" width="15.5" style="16" bestFit="1" customWidth="1"/>
    <col min="8" max="8" width="12.83203125" style="16" bestFit="1" customWidth="1"/>
    <col min="9" max="9" width="17.1640625" style="16" bestFit="1" customWidth="1"/>
    <col min="10" max="10" width="15.5" style="16" bestFit="1" customWidth="1"/>
    <col min="11" max="11" width="12.83203125" style="16" bestFit="1" customWidth="1"/>
    <col min="12" max="12" width="17.1640625" style="16" bestFit="1" customWidth="1"/>
    <col min="13" max="13" width="14.33203125" style="16" bestFit="1" customWidth="1"/>
    <col min="14" max="14" width="12.83203125" style="16" bestFit="1" customWidth="1"/>
    <col min="15" max="15" width="17.1640625" style="16" bestFit="1" customWidth="1"/>
    <col min="16" max="16" width="14.33203125" style="16" bestFit="1" customWidth="1"/>
    <col min="17" max="17" width="12.83203125" style="16" bestFit="1" customWidth="1"/>
    <col min="18" max="18" width="17.1640625" style="16" bestFit="1" customWidth="1"/>
    <col min="19" max="19" width="13.33203125" style="16" customWidth="1"/>
    <col min="20" max="20" width="12.83203125" style="16" customWidth="1"/>
    <col min="21" max="21" width="17.1640625" style="16" bestFit="1" customWidth="1"/>
    <col min="22" max="22" width="14.33203125" style="16" bestFit="1" customWidth="1"/>
    <col min="23" max="23" width="12.83203125" style="16" bestFit="1" customWidth="1"/>
    <col min="24" max="24" width="17.1640625" style="16" bestFit="1" customWidth="1"/>
    <col min="25" max="25" width="14.33203125" style="16" bestFit="1" customWidth="1"/>
    <col min="26" max="26" width="12.83203125" style="16" bestFit="1" customWidth="1"/>
    <col min="27" max="27" width="17.1640625" style="16" bestFit="1" customWidth="1"/>
    <col min="28" max="28" width="14.33203125" style="16" bestFit="1" customWidth="1"/>
    <col min="29" max="29" width="12.83203125" style="16" bestFit="1" customWidth="1"/>
    <col min="30" max="30" width="17.1640625" style="16" bestFit="1" customWidth="1"/>
    <col min="31" max="31" width="14.33203125" style="16" bestFit="1" customWidth="1"/>
    <col min="32" max="16384" width="9.33203125" style="16"/>
  </cols>
  <sheetData>
    <row r="1" spans="1:31">
      <c r="A1" s="37" t="s">
        <v>780</v>
      </c>
    </row>
    <row r="2" spans="1:31" ht="17.25">
      <c r="A2" s="210" t="s">
        <v>1098</v>
      </c>
    </row>
    <row r="3" spans="1:31" ht="17.25">
      <c r="A3" s="39" t="s">
        <v>1099</v>
      </c>
    </row>
    <row r="4" spans="1:31" ht="36" customHeight="1">
      <c r="A4" s="16" t="s">
        <v>781</v>
      </c>
      <c r="B4" s="97" t="s">
        <v>1100</v>
      </c>
      <c r="C4" s="16" t="s">
        <v>794</v>
      </c>
      <c r="D4" s="16" t="s">
        <v>813</v>
      </c>
      <c r="E4" s="16" t="s">
        <v>814</v>
      </c>
      <c r="F4" s="16" t="s">
        <v>795</v>
      </c>
      <c r="G4" s="16" t="s">
        <v>815</v>
      </c>
      <c r="H4" s="16" t="s">
        <v>796</v>
      </c>
      <c r="I4" s="16" t="s">
        <v>797</v>
      </c>
      <c r="J4" s="16" t="s">
        <v>798</v>
      </c>
      <c r="K4" s="16" t="s">
        <v>799</v>
      </c>
      <c r="L4" s="16" t="s">
        <v>800</v>
      </c>
      <c r="M4" s="16" t="s">
        <v>801</v>
      </c>
      <c r="N4" s="16" t="s">
        <v>803</v>
      </c>
      <c r="O4" s="16" t="s">
        <v>802</v>
      </c>
      <c r="P4" s="16" t="s">
        <v>1101</v>
      </c>
      <c r="Q4" s="16" t="s">
        <v>806</v>
      </c>
      <c r="R4" s="16" t="s">
        <v>804</v>
      </c>
      <c r="S4" s="16" t="s">
        <v>805</v>
      </c>
      <c r="T4" s="16" t="s">
        <v>809</v>
      </c>
      <c r="U4" s="16" t="s">
        <v>807</v>
      </c>
      <c r="V4" s="16" t="s">
        <v>808</v>
      </c>
      <c r="W4" s="16" t="s">
        <v>812</v>
      </c>
      <c r="X4" s="16" t="s">
        <v>810</v>
      </c>
      <c r="Y4" s="16" t="s">
        <v>811</v>
      </c>
      <c r="Z4" s="16" t="s">
        <v>1102</v>
      </c>
      <c r="AA4" s="16" t="s">
        <v>471</v>
      </c>
      <c r="AB4" s="16" t="s">
        <v>793</v>
      </c>
      <c r="AC4" s="16" t="s">
        <v>1103</v>
      </c>
      <c r="AD4" s="97" t="s">
        <v>1104</v>
      </c>
      <c r="AE4" s="69" t="s">
        <v>1096</v>
      </c>
    </row>
    <row r="5" spans="1:31">
      <c r="A5" s="16" t="s">
        <v>782</v>
      </c>
      <c r="B5" s="16">
        <v>1680</v>
      </c>
      <c r="C5" s="16">
        <v>2724</v>
      </c>
      <c r="D5" s="16">
        <v>4404</v>
      </c>
      <c r="E5" s="16">
        <v>1876</v>
      </c>
      <c r="F5" s="16">
        <v>3000</v>
      </c>
      <c r="G5" s="16">
        <v>4876</v>
      </c>
      <c r="H5" s="16">
        <v>2070</v>
      </c>
      <c r="I5" s="16">
        <v>3210</v>
      </c>
      <c r="J5" s="16">
        <v>5280</v>
      </c>
      <c r="K5" s="16">
        <v>2237</v>
      </c>
      <c r="L5" s="16">
        <v>3405</v>
      </c>
      <c r="M5" s="16">
        <v>5642</v>
      </c>
      <c r="N5" s="16">
        <v>1961</v>
      </c>
      <c r="O5" s="16">
        <v>3027</v>
      </c>
      <c r="P5" s="16">
        <v>4988</v>
      </c>
      <c r="Q5" s="16">
        <v>2368</v>
      </c>
      <c r="R5" s="16">
        <v>3603</v>
      </c>
      <c r="S5" s="16">
        <v>5971</v>
      </c>
      <c r="T5" s="16">
        <v>2448</v>
      </c>
      <c r="U5" s="16">
        <v>3803</v>
      </c>
      <c r="V5" s="16">
        <v>6251</v>
      </c>
      <c r="W5" s="16">
        <v>2721</v>
      </c>
      <c r="X5" s="16">
        <v>4087</v>
      </c>
      <c r="Y5" s="16">
        <v>6808</v>
      </c>
      <c r="Z5" s="16">
        <v>2941</v>
      </c>
      <c r="AA5" s="16">
        <v>4473</v>
      </c>
      <c r="AB5" s="16">
        <v>7414</v>
      </c>
      <c r="AC5" s="16">
        <v>3076</v>
      </c>
      <c r="AD5" s="16">
        <v>4617</v>
      </c>
      <c r="AE5" s="69">
        <v>7693</v>
      </c>
    </row>
    <row r="6" spans="1:31">
      <c r="A6" s="16" t="s">
        <v>1097</v>
      </c>
      <c r="B6" s="16">
        <v>35</v>
      </c>
      <c r="C6" s="16">
        <v>50</v>
      </c>
      <c r="D6" s="16">
        <v>85</v>
      </c>
      <c r="E6" s="16">
        <v>42</v>
      </c>
      <c r="F6" s="16">
        <v>51</v>
      </c>
      <c r="G6" s="16">
        <v>93</v>
      </c>
      <c r="H6" s="16">
        <v>37</v>
      </c>
      <c r="I6" s="16">
        <v>65</v>
      </c>
      <c r="J6" s="16">
        <v>102</v>
      </c>
      <c r="K6" s="16">
        <v>44</v>
      </c>
      <c r="L6" s="16">
        <v>60</v>
      </c>
      <c r="M6" s="16">
        <v>104</v>
      </c>
      <c r="N6" s="16">
        <v>41</v>
      </c>
      <c r="O6" s="16">
        <v>56</v>
      </c>
      <c r="P6" s="16">
        <v>97</v>
      </c>
      <c r="Q6" s="16">
        <v>37</v>
      </c>
      <c r="R6" s="16">
        <v>71</v>
      </c>
      <c r="S6" s="16">
        <v>108</v>
      </c>
      <c r="T6" s="16">
        <v>39</v>
      </c>
      <c r="U6" s="16">
        <v>78</v>
      </c>
      <c r="V6" s="16">
        <v>117</v>
      </c>
      <c r="W6" s="16">
        <v>46</v>
      </c>
      <c r="X6" s="16">
        <v>80</v>
      </c>
      <c r="Y6" s="16">
        <v>126</v>
      </c>
      <c r="Z6" s="16">
        <v>42</v>
      </c>
      <c r="AA6" s="16">
        <v>86</v>
      </c>
      <c r="AB6" s="16">
        <v>128</v>
      </c>
      <c r="AC6" s="16">
        <v>48</v>
      </c>
      <c r="AD6" s="16">
        <v>90</v>
      </c>
      <c r="AE6" s="69">
        <v>138</v>
      </c>
    </row>
    <row r="7" spans="1:31">
      <c r="A7" s="16" t="s">
        <v>837</v>
      </c>
      <c r="B7" s="16">
        <v>154</v>
      </c>
      <c r="C7" s="16">
        <v>427</v>
      </c>
      <c r="D7" s="16">
        <v>581</v>
      </c>
      <c r="E7" s="16">
        <v>181</v>
      </c>
      <c r="F7" s="16">
        <v>494</v>
      </c>
      <c r="G7" s="16">
        <v>675</v>
      </c>
      <c r="H7" s="16">
        <v>226</v>
      </c>
      <c r="I7" s="16">
        <v>561</v>
      </c>
      <c r="J7" s="16">
        <v>787</v>
      </c>
      <c r="K7" s="16">
        <v>253</v>
      </c>
      <c r="L7" s="16">
        <v>640</v>
      </c>
      <c r="M7" s="16">
        <v>893</v>
      </c>
      <c r="N7" s="16">
        <v>214</v>
      </c>
      <c r="O7" s="16">
        <v>580</v>
      </c>
      <c r="P7" s="16">
        <v>794</v>
      </c>
      <c r="Q7" s="16">
        <v>273</v>
      </c>
      <c r="R7" s="16">
        <v>710</v>
      </c>
      <c r="S7" s="16">
        <v>983</v>
      </c>
      <c r="T7" s="16">
        <v>293</v>
      </c>
      <c r="U7" s="16">
        <v>756</v>
      </c>
      <c r="V7" s="16">
        <v>1049</v>
      </c>
      <c r="W7" s="16">
        <v>304</v>
      </c>
      <c r="X7" s="16">
        <v>822</v>
      </c>
      <c r="Y7" s="16">
        <v>1126</v>
      </c>
      <c r="Z7" s="16">
        <v>360</v>
      </c>
      <c r="AA7" s="16">
        <v>905</v>
      </c>
      <c r="AB7" s="16">
        <v>1265</v>
      </c>
      <c r="AC7" s="16">
        <v>385</v>
      </c>
      <c r="AD7" s="16">
        <v>990</v>
      </c>
      <c r="AE7" s="69">
        <v>1375</v>
      </c>
    </row>
    <row r="8" spans="1:31">
      <c r="A8" s="16" t="s">
        <v>783</v>
      </c>
      <c r="B8" s="16">
        <v>1090</v>
      </c>
      <c r="C8" s="16">
        <v>798</v>
      </c>
      <c r="D8" s="16">
        <v>1888</v>
      </c>
      <c r="E8" s="16">
        <v>1162</v>
      </c>
      <c r="F8" s="16">
        <v>844</v>
      </c>
      <c r="G8" s="16">
        <v>2006</v>
      </c>
      <c r="H8" s="16">
        <v>1171</v>
      </c>
      <c r="I8" s="16">
        <v>870</v>
      </c>
      <c r="J8" s="16">
        <v>2041</v>
      </c>
      <c r="K8" s="16">
        <v>1204</v>
      </c>
      <c r="L8" s="16">
        <v>902</v>
      </c>
      <c r="M8" s="16">
        <v>2106</v>
      </c>
      <c r="N8" s="16">
        <v>954</v>
      </c>
      <c r="O8" s="16">
        <v>704</v>
      </c>
      <c r="P8" s="16">
        <v>1658</v>
      </c>
      <c r="Q8" s="16">
        <v>1127</v>
      </c>
      <c r="R8" s="16">
        <v>830</v>
      </c>
      <c r="S8" s="16">
        <v>1957</v>
      </c>
      <c r="T8" s="16">
        <v>1164</v>
      </c>
      <c r="U8" s="16">
        <v>871</v>
      </c>
      <c r="V8" s="16">
        <v>2035</v>
      </c>
      <c r="W8" s="16">
        <v>1241</v>
      </c>
      <c r="X8" s="16">
        <v>901</v>
      </c>
      <c r="Y8" s="16">
        <v>2142</v>
      </c>
      <c r="Z8" s="16">
        <v>1277</v>
      </c>
      <c r="AA8" s="16">
        <v>970</v>
      </c>
      <c r="AB8" s="16">
        <v>2247</v>
      </c>
      <c r="AC8" s="16">
        <v>1324</v>
      </c>
      <c r="AD8" s="16">
        <v>979</v>
      </c>
      <c r="AE8" s="69">
        <v>2303</v>
      </c>
    </row>
    <row r="9" spans="1:31">
      <c r="A9" s="16" t="s">
        <v>784</v>
      </c>
      <c r="B9" s="16">
        <v>1599</v>
      </c>
      <c r="C9" s="16">
        <v>3865</v>
      </c>
      <c r="D9" s="16">
        <v>5464</v>
      </c>
      <c r="E9" s="16">
        <v>1974</v>
      </c>
      <c r="F9" s="16">
        <v>4799</v>
      </c>
      <c r="G9" s="16">
        <v>6773</v>
      </c>
      <c r="H9" s="16">
        <v>2377</v>
      </c>
      <c r="I9" s="16">
        <v>5682</v>
      </c>
      <c r="J9" s="16">
        <v>8059</v>
      </c>
      <c r="K9" s="16">
        <v>2710</v>
      </c>
      <c r="L9" s="16">
        <v>6482</v>
      </c>
      <c r="M9" s="16">
        <v>9192</v>
      </c>
      <c r="N9" s="16">
        <v>2420</v>
      </c>
      <c r="O9" s="16">
        <v>5953</v>
      </c>
      <c r="P9" s="16">
        <v>8373</v>
      </c>
      <c r="Q9" s="16">
        <v>2996</v>
      </c>
      <c r="R9" s="16">
        <v>7502</v>
      </c>
      <c r="S9" s="16">
        <v>10498</v>
      </c>
      <c r="T9" s="16">
        <v>3417</v>
      </c>
      <c r="U9" s="16">
        <v>8461</v>
      </c>
      <c r="V9" s="16">
        <v>11878</v>
      </c>
      <c r="W9" s="16">
        <v>3981</v>
      </c>
      <c r="X9" s="16">
        <v>9684</v>
      </c>
      <c r="Y9" s="16">
        <v>13665</v>
      </c>
      <c r="Z9" s="16">
        <v>4585</v>
      </c>
      <c r="AA9" s="16">
        <v>11075</v>
      </c>
      <c r="AB9" s="16">
        <v>15660</v>
      </c>
      <c r="AC9" s="16">
        <v>5154</v>
      </c>
      <c r="AD9" s="16">
        <v>12147</v>
      </c>
      <c r="AE9" s="69">
        <v>17301</v>
      </c>
    </row>
    <row r="10" spans="1:31">
      <c r="A10" s="16" t="s">
        <v>785</v>
      </c>
      <c r="B10" s="16">
        <v>261</v>
      </c>
      <c r="C10" s="16">
        <v>610</v>
      </c>
      <c r="D10" s="16">
        <v>871</v>
      </c>
      <c r="E10" s="16">
        <v>283</v>
      </c>
      <c r="F10" s="16">
        <v>652</v>
      </c>
      <c r="G10" s="16">
        <v>935</v>
      </c>
      <c r="H10" s="16">
        <v>286</v>
      </c>
      <c r="I10" s="16">
        <v>673</v>
      </c>
      <c r="J10" s="16">
        <v>959</v>
      </c>
      <c r="K10" s="16">
        <v>298</v>
      </c>
      <c r="L10" s="16">
        <v>687</v>
      </c>
      <c r="M10" s="16">
        <v>985</v>
      </c>
      <c r="N10" s="16">
        <v>226</v>
      </c>
      <c r="O10" s="16">
        <v>474</v>
      </c>
      <c r="P10" s="16">
        <v>700</v>
      </c>
      <c r="Q10" s="16">
        <v>254</v>
      </c>
      <c r="R10" s="16">
        <v>669</v>
      </c>
      <c r="S10" s="16">
        <v>923</v>
      </c>
      <c r="T10" s="16">
        <v>267</v>
      </c>
      <c r="U10" s="16">
        <v>638</v>
      </c>
      <c r="V10" s="16">
        <v>905</v>
      </c>
      <c r="W10" s="16">
        <v>297</v>
      </c>
      <c r="X10" s="16">
        <v>630</v>
      </c>
      <c r="Y10" s="16">
        <v>927</v>
      </c>
      <c r="Z10" s="16">
        <v>276</v>
      </c>
      <c r="AA10" s="16">
        <v>693</v>
      </c>
      <c r="AB10" s="16">
        <v>969</v>
      </c>
      <c r="AC10" s="16">
        <v>269</v>
      </c>
      <c r="AD10" s="16">
        <v>634</v>
      </c>
      <c r="AE10" s="69">
        <v>903</v>
      </c>
    </row>
    <row r="11" spans="1:31">
      <c r="A11" s="16" t="s">
        <v>786</v>
      </c>
      <c r="B11" s="16">
        <v>5012</v>
      </c>
      <c r="C11" s="16">
        <v>13341</v>
      </c>
      <c r="D11" s="16">
        <v>18353</v>
      </c>
      <c r="E11" s="16">
        <v>5800</v>
      </c>
      <c r="F11" s="16">
        <v>15795</v>
      </c>
      <c r="G11" s="16">
        <v>21595</v>
      </c>
      <c r="H11" s="16">
        <v>6448</v>
      </c>
      <c r="I11" s="16">
        <v>17608</v>
      </c>
      <c r="J11" s="16">
        <v>24056</v>
      </c>
      <c r="K11" s="16">
        <v>7152</v>
      </c>
      <c r="L11" s="16">
        <v>19630</v>
      </c>
      <c r="M11" s="16">
        <v>26782</v>
      </c>
      <c r="N11" s="16">
        <v>6274</v>
      </c>
      <c r="O11" s="16">
        <v>17503</v>
      </c>
      <c r="P11" s="16">
        <v>23777</v>
      </c>
      <c r="Q11" s="16">
        <v>7943</v>
      </c>
      <c r="R11" s="16">
        <v>22027</v>
      </c>
      <c r="S11" s="16">
        <v>29970</v>
      </c>
      <c r="T11" s="16">
        <v>8955</v>
      </c>
      <c r="U11" s="16">
        <v>23990</v>
      </c>
      <c r="V11" s="16">
        <v>32945</v>
      </c>
      <c r="W11" s="16">
        <v>9424</v>
      </c>
      <c r="X11" s="16">
        <v>26037</v>
      </c>
      <c r="Y11" s="16">
        <v>35461</v>
      </c>
      <c r="Z11" s="16">
        <v>10081</v>
      </c>
      <c r="AA11" s="16">
        <v>28220</v>
      </c>
      <c r="AB11" s="16">
        <v>38301</v>
      </c>
      <c r="AC11" s="16">
        <v>10958</v>
      </c>
      <c r="AD11" s="16">
        <v>30336</v>
      </c>
      <c r="AE11" s="69">
        <v>41294</v>
      </c>
    </row>
    <row r="12" spans="1:31">
      <c r="A12" s="16" t="s">
        <v>787</v>
      </c>
      <c r="B12" s="16">
        <v>1617</v>
      </c>
      <c r="C12" s="16">
        <v>1395</v>
      </c>
      <c r="D12" s="16">
        <v>3012</v>
      </c>
      <c r="E12" s="16">
        <v>1684</v>
      </c>
      <c r="F12" s="16">
        <v>1470</v>
      </c>
      <c r="G12" s="16">
        <v>3154</v>
      </c>
      <c r="H12" s="16">
        <v>1741</v>
      </c>
      <c r="I12" s="16">
        <v>1518</v>
      </c>
      <c r="J12" s="16">
        <v>3259</v>
      </c>
      <c r="K12" s="16">
        <v>1772</v>
      </c>
      <c r="L12" s="16">
        <v>1532</v>
      </c>
      <c r="M12" s="16">
        <v>3304</v>
      </c>
      <c r="N12" s="16">
        <v>1514</v>
      </c>
      <c r="O12" s="16">
        <v>1297</v>
      </c>
      <c r="P12" s="16">
        <v>2811</v>
      </c>
      <c r="Q12" s="16">
        <v>1811</v>
      </c>
      <c r="R12" s="16">
        <v>1520</v>
      </c>
      <c r="S12" s="16">
        <v>3331</v>
      </c>
      <c r="T12" s="16">
        <v>1843</v>
      </c>
      <c r="U12" s="16">
        <v>1594</v>
      </c>
      <c r="V12" s="16">
        <v>3437</v>
      </c>
      <c r="W12" s="16">
        <v>1905</v>
      </c>
      <c r="X12" s="16">
        <v>1679</v>
      </c>
      <c r="Y12" s="16">
        <v>3584</v>
      </c>
      <c r="Z12" s="16">
        <v>1990</v>
      </c>
      <c r="AA12" s="16">
        <v>1736</v>
      </c>
      <c r="AB12" s="16">
        <v>3726</v>
      </c>
      <c r="AC12" s="16">
        <v>2069</v>
      </c>
      <c r="AD12" s="16">
        <v>1789</v>
      </c>
      <c r="AE12" s="69">
        <v>3858</v>
      </c>
    </row>
    <row r="13" spans="1:31">
      <c r="A13" s="16" t="s">
        <v>788</v>
      </c>
      <c r="B13" s="16">
        <v>368</v>
      </c>
      <c r="C13" s="16">
        <v>269</v>
      </c>
      <c r="D13" s="16">
        <v>637</v>
      </c>
      <c r="E13" s="16">
        <v>356</v>
      </c>
      <c r="F13" s="16">
        <v>255</v>
      </c>
      <c r="G13" s="16">
        <v>611</v>
      </c>
      <c r="H13" s="16">
        <v>358</v>
      </c>
      <c r="I13" s="16">
        <v>240</v>
      </c>
      <c r="J13" s="16">
        <v>598</v>
      </c>
      <c r="K13" s="16">
        <v>363</v>
      </c>
      <c r="L13" s="16">
        <v>228</v>
      </c>
      <c r="M13" s="16">
        <v>591</v>
      </c>
      <c r="N13" s="16">
        <v>249</v>
      </c>
      <c r="O13" s="16">
        <v>177</v>
      </c>
      <c r="P13" s="16">
        <v>426</v>
      </c>
      <c r="Q13" s="16">
        <v>322</v>
      </c>
      <c r="R13" s="16">
        <v>195</v>
      </c>
      <c r="S13" s="16">
        <v>517</v>
      </c>
      <c r="T13" s="16">
        <v>284</v>
      </c>
      <c r="U13" s="16">
        <v>211</v>
      </c>
      <c r="V13" s="16">
        <v>495</v>
      </c>
      <c r="W13" s="16">
        <v>292</v>
      </c>
      <c r="X13" s="16">
        <v>214</v>
      </c>
      <c r="Y13" s="16">
        <v>506</v>
      </c>
      <c r="Z13" s="16">
        <v>294</v>
      </c>
      <c r="AA13" s="16">
        <v>199</v>
      </c>
      <c r="AB13" s="16">
        <v>493</v>
      </c>
      <c r="AC13" s="16">
        <v>263</v>
      </c>
      <c r="AD13" s="16">
        <v>190</v>
      </c>
      <c r="AE13" s="69">
        <v>453</v>
      </c>
    </row>
    <row r="14" spans="1:31">
      <c r="A14" s="16" t="s">
        <v>789</v>
      </c>
      <c r="B14" s="16">
        <v>413</v>
      </c>
      <c r="C14" s="16">
        <v>5824</v>
      </c>
      <c r="D14" s="16">
        <v>6237</v>
      </c>
      <c r="E14" s="16">
        <v>417</v>
      </c>
      <c r="F14" s="16">
        <v>5947</v>
      </c>
      <c r="G14" s="16">
        <v>6364</v>
      </c>
      <c r="H14" s="16">
        <v>421</v>
      </c>
      <c r="I14" s="16">
        <v>5963</v>
      </c>
      <c r="J14" s="16">
        <v>6384</v>
      </c>
      <c r="K14" s="16">
        <v>418</v>
      </c>
      <c r="L14" s="16">
        <v>5968</v>
      </c>
      <c r="M14" s="16">
        <v>6386</v>
      </c>
      <c r="N14" s="16">
        <v>366</v>
      </c>
      <c r="O14" s="16">
        <v>4907</v>
      </c>
      <c r="P14" s="16">
        <v>5273</v>
      </c>
      <c r="Q14" s="16">
        <v>410</v>
      </c>
      <c r="R14" s="16">
        <v>5657</v>
      </c>
      <c r="S14" s="16">
        <v>6067</v>
      </c>
      <c r="T14" s="16">
        <v>422</v>
      </c>
      <c r="U14" s="16">
        <v>5881</v>
      </c>
      <c r="V14" s="16">
        <v>6303</v>
      </c>
      <c r="W14" s="16">
        <v>433</v>
      </c>
      <c r="X14" s="16">
        <v>6148</v>
      </c>
      <c r="Y14" s="16">
        <v>6581</v>
      </c>
      <c r="Z14" s="16">
        <v>454</v>
      </c>
      <c r="AA14" s="16">
        <v>6284</v>
      </c>
      <c r="AB14" s="16">
        <v>6738</v>
      </c>
      <c r="AC14" s="16">
        <v>431</v>
      </c>
      <c r="AD14" s="16">
        <v>6428</v>
      </c>
      <c r="AE14" s="69">
        <v>6859</v>
      </c>
    </row>
    <row r="15" spans="1:31">
      <c r="A15" s="16" t="s">
        <v>790</v>
      </c>
      <c r="B15" s="16">
        <v>555</v>
      </c>
      <c r="C15" s="16">
        <v>774</v>
      </c>
      <c r="D15" s="16">
        <v>1329</v>
      </c>
      <c r="E15" s="16">
        <v>607</v>
      </c>
      <c r="F15" s="16">
        <v>842</v>
      </c>
      <c r="G15" s="16">
        <v>1449</v>
      </c>
      <c r="H15" s="16">
        <v>657</v>
      </c>
      <c r="I15" s="16">
        <v>838</v>
      </c>
      <c r="J15" s="16">
        <v>1495</v>
      </c>
      <c r="K15" s="16">
        <v>677</v>
      </c>
      <c r="L15" s="16">
        <v>863</v>
      </c>
      <c r="M15" s="16">
        <v>1540</v>
      </c>
      <c r="N15" s="16">
        <v>559</v>
      </c>
      <c r="O15" s="16">
        <v>706</v>
      </c>
      <c r="P15" s="16">
        <v>1265</v>
      </c>
      <c r="Q15" s="16">
        <v>618</v>
      </c>
      <c r="R15" s="16">
        <v>791</v>
      </c>
      <c r="S15" s="16">
        <v>1409</v>
      </c>
      <c r="T15" s="16">
        <v>634</v>
      </c>
      <c r="U15" s="16">
        <v>809</v>
      </c>
      <c r="V15" s="16">
        <v>1443</v>
      </c>
      <c r="W15" s="16">
        <v>658</v>
      </c>
      <c r="X15" s="16">
        <v>799</v>
      </c>
      <c r="Y15" s="16">
        <v>1457</v>
      </c>
      <c r="Z15" s="16">
        <v>648</v>
      </c>
      <c r="AA15" s="16">
        <v>827</v>
      </c>
      <c r="AB15" s="16">
        <v>1475</v>
      </c>
      <c r="AC15" s="16">
        <v>590</v>
      </c>
      <c r="AD15" s="16">
        <v>795</v>
      </c>
      <c r="AE15" s="69">
        <v>1385</v>
      </c>
    </row>
    <row r="16" spans="1:31">
      <c r="A16" s="16" t="s">
        <v>791</v>
      </c>
      <c r="B16" s="16">
        <v>52</v>
      </c>
      <c r="C16" s="16">
        <v>104</v>
      </c>
      <c r="D16" s="16">
        <v>156</v>
      </c>
      <c r="E16" s="16">
        <v>46</v>
      </c>
      <c r="F16" s="16">
        <v>112</v>
      </c>
      <c r="G16" s="16">
        <v>158</v>
      </c>
      <c r="H16" s="16">
        <v>47</v>
      </c>
      <c r="I16" s="16">
        <v>110</v>
      </c>
      <c r="J16" s="16">
        <v>157</v>
      </c>
      <c r="K16" s="16">
        <v>53</v>
      </c>
      <c r="L16" s="16">
        <v>120</v>
      </c>
      <c r="M16" s="16">
        <v>173</v>
      </c>
      <c r="N16" s="16">
        <v>49</v>
      </c>
      <c r="O16" s="16">
        <v>103</v>
      </c>
      <c r="P16" s="16">
        <v>152</v>
      </c>
      <c r="Q16" s="16">
        <v>45</v>
      </c>
      <c r="R16" s="16">
        <v>120</v>
      </c>
      <c r="S16" s="16">
        <v>165</v>
      </c>
      <c r="T16" s="16">
        <v>64</v>
      </c>
      <c r="U16" s="16">
        <v>118</v>
      </c>
      <c r="V16" s="16">
        <v>182</v>
      </c>
      <c r="W16" s="16">
        <v>72</v>
      </c>
      <c r="X16" s="16">
        <v>129</v>
      </c>
      <c r="Y16" s="16">
        <v>201</v>
      </c>
      <c r="Z16" s="16">
        <v>66</v>
      </c>
      <c r="AA16" s="16">
        <v>127</v>
      </c>
      <c r="AB16" s="16">
        <v>193</v>
      </c>
      <c r="AC16" s="16">
        <v>73</v>
      </c>
      <c r="AD16" s="16">
        <v>152</v>
      </c>
      <c r="AE16" s="69">
        <v>225</v>
      </c>
    </row>
    <row r="17" spans="1:31">
      <c r="A17" s="16" t="s">
        <v>792</v>
      </c>
      <c r="B17" s="16">
        <v>1946</v>
      </c>
      <c r="C17" s="16">
        <v>2445</v>
      </c>
      <c r="D17" s="16">
        <v>4391</v>
      </c>
      <c r="E17" s="16">
        <v>2246</v>
      </c>
      <c r="F17" s="16">
        <v>2800</v>
      </c>
      <c r="G17" s="16">
        <v>5046</v>
      </c>
      <c r="H17" s="16">
        <v>2535</v>
      </c>
      <c r="I17" s="16">
        <v>3172</v>
      </c>
      <c r="J17" s="16">
        <v>5707</v>
      </c>
      <c r="K17" s="16">
        <v>2789</v>
      </c>
      <c r="L17" s="16">
        <v>3521</v>
      </c>
      <c r="M17" s="16">
        <v>6310</v>
      </c>
      <c r="N17" s="16">
        <v>2597</v>
      </c>
      <c r="O17" s="16">
        <v>3189</v>
      </c>
      <c r="P17" s="16">
        <v>5786</v>
      </c>
      <c r="Q17" s="16">
        <v>3060</v>
      </c>
      <c r="R17" s="16">
        <v>3860</v>
      </c>
      <c r="S17" s="16">
        <v>6920</v>
      </c>
      <c r="T17" s="16">
        <v>3387</v>
      </c>
      <c r="U17" s="16">
        <v>4268</v>
      </c>
      <c r="V17" s="16">
        <v>7655</v>
      </c>
      <c r="W17" s="16">
        <v>3674</v>
      </c>
      <c r="X17" s="16">
        <v>4729</v>
      </c>
      <c r="Y17" s="16">
        <v>8403</v>
      </c>
      <c r="Z17" s="16">
        <v>3973</v>
      </c>
      <c r="AA17" s="16">
        <v>5146</v>
      </c>
      <c r="AB17" s="16">
        <v>9119</v>
      </c>
      <c r="AC17" s="16">
        <v>4382</v>
      </c>
      <c r="AD17" s="16">
        <v>5584</v>
      </c>
      <c r="AE17" s="69">
        <v>9966</v>
      </c>
    </row>
    <row r="18" spans="1:31">
      <c r="A18" s="16" t="s">
        <v>274</v>
      </c>
      <c r="B18" s="16">
        <v>14782</v>
      </c>
      <c r="C18" s="16">
        <v>32626</v>
      </c>
      <c r="D18" s="16">
        <v>47408</v>
      </c>
      <c r="E18" s="16">
        <v>16674</v>
      </c>
      <c r="F18" s="16">
        <v>37061</v>
      </c>
      <c r="G18" s="16">
        <v>53735</v>
      </c>
      <c r="H18" s="16">
        <v>18374</v>
      </c>
      <c r="I18" s="16">
        <v>40510</v>
      </c>
      <c r="J18" s="16">
        <v>58884</v>
      </c>
      <c r="K18" s="16">
        <v>19970</v>
      </c>
      <c r="L18" s="16">
        <v>44038</v>
      </c>
      <c r="M18" s="16">
        <v>64008</v>
      </c>
      <c r="N18" s="16">
        <v>17424</v>
      </c>
      <c r="O18" s="16">
        <v>38676</v>
      </c>
      <c r="P18" s="16">
        <v>56100</v>
      </c>
      <c r="Q18" s="16">
        <v>21264</v>
      </c>
      <c r="R18" s="16">
        <v>47555</v>
      </c>
      <c r="S18" s="16">
        <v>68819</v>
      </c>
      <c r="T18" s="16">
        <v>23217</v>
      </c>
      <c r="U18" s="16">
        <v>51478</v>
      </c>
      <c r="V18" s="16">
        <v>74695</v>
      </c>
      <c r="W18" s="16">
        <v>25048</v>
      </c>
      <c r="X18" s="16">
        <v>55939</v>
      </c>
      <c r="Y18" s="16">
        <v>80987</v>
      </c>
      <c r="Z18" s="16">
        <v>26987</v>
      </c>
      <c r="AA18" s="16">
        <v>60741</v>
      </c>
      <c r="AB18" s="16">
        <v>87728</v>
      </c>
      <c r="AC18" s="16">
        <v>29022</v>
      </c>
      <c r="AD18" s="16">
        <v>64731</v>
      </c>
      <c r="AE18" s="69">
        <v>93753</v>
      </c>
    </row>
    <row r="19" spans="1:31">
      <c r="A19" s="22" t="s">
        <v>368</v>
      </c>
      <c r="B19"/>
      <c r="C19"/>
      <c r="D19"/>
      <c r="E19"/>
      <c r="F19"/>
      <c r="G19"/>
      <c r="H19"/>
      <c r="I19"/>
      <c r="J19"/>
      <c r="K19"/>
      <c r="L19"/>
      <c r="M19"/>
      <c r="N19"/>
      <c r="O19"/>
      <c r="P19"/>
    </row>
    <row r="20" spans="1:31">
      <c r="A20" s="22" t="s">
        <v>816</v>
      </c>
      <c r="B20"/>
      <c r="C20"/>
      <c r="D20"/>
      <c r="E20"/>
      <c r="F20"/>
      <c r="G20"/>
      <c r="H20"/>
      <c r="I20"/>
      <c r="J20"/>
      <c r="K20"/>
      <c r="L20"/>
      <c r="M20"/>
      <c r="N20"/>
      <c r="O20"/>
      <c r="P20"/>
    </row>
    <row r="21" spans="1:31">
      <c r="A21" s="22" t="s">
        <v>842</v>
      </c>
    </row>
  </sheetData>
  <phoneticPr fontId="57" type="noConversion"/>
  <pageMargins left="0.7" right="0.7" top="0.75" bottom="0.75" header="0.3" footer="0.3"/>
  <pageSetup paperSize="9" orientation="portrait" r:id="rId1"/>
  <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Blad5"/>
  <dimension ref="A1:D274"/>
  <sheetViews>
    <sheetView zoomScaleNormal="100" workbookViewId="0"/>
  </sheetViews>
  <sheetFormatPr defaultColWidth="9.33203125" defaultRowHeight="19.5"/>
  <cols>
    <col min="1" max="1" width="30.6640625" style="229" bestFit="1" customWidth="1"/>
    <col min="2" max="2" width="84.6640625" style="230" customWidth="1"/>
    <col min="3" max="3" width="20.33203125" style="12" customWidth="1"/>
    <col min="4" max="4" width="61" style="12" customWidth="1"/>
    <col min="5" max="5" width="5.33203125" style="12" customWidth="1"/>
    <col min="6" max="6" width="8.1640625" style="12" customWidth="1"/>
    <col min="7" max="7" width="9.33203125" style="12"/>
    <col min="8" max="8" width="18.1640625" style="12" customWidth="1"/>
    <col min="9" max="9" width="8.83203125" style="12" customWidth="1"/>
    <col min="10" max="16384" width="9.33203125" style="12"/>
  </cols>
  <sheetData>
    <row r="1" spans="1:4">
      <c r="A1" s="223" t="s">
        <v>867</v>
      </c>
    </row>
    <row r="2" spans="1:4">
      <c r="A2" s="214" t="s">
        <v>21</v>
      </c>
      <c r="C2" s="224" t="s">
        <v>26</v>
      </c>
    </row>
    <row r="3" spans="1:4" s="13" customFormat="1" ht="59.45" customHeight="1">
      <c r="A3" s="225" t="s">
        <v>101</v>
      </c>
      <c r="B3" s="231" t="s">
        <v>102</v>
      </c>
      <c r="C3" s="218" t="s">
        <v>101</v>
      </c>
      <c r="D3" s="231" t="s">
        <v>103</v>
      </c>
    </row>
    <row r="4" spans="1:4" s="13" customFormat="1" ht="27">
      <c r="A4" s="225" t="s">
        <v>104</v>
      </c>
      <c r="B4" s="232" t="s">
        <v>817</v>
      </c>
      <c r="C4" s="218" t="s">
        <v>105</v>
      </c>
      <c r="D4" s="231" t="s">
        <v>106</v>
      </c>
    </row>
    <row r="5" spans="1:4" s="13" customFormat="1" ht="40.5">
      <c r="A5" s="225" t="s">
        <v>107</v>
      </c>
      <c r="B5" s="231" t="s">
        <v>108</v>
      </c>
      <c r="C5" s="218" t="s">
        <v>109</v>
      </c>
      <c r="D5" s="231" t="s">
        <v>110</v>
      </c>
    </row>
    <row r="6" spans="1:4" s="13" customFormat="1" ht="81">
      <c r="A6" s="225" t="s">
        <v>111</v>
      </c>
      <c r="B6" s="231" t="s">
        <v>112</v>
      </c>
      <c r="C6" s="218" t="s">
        <v>111</v>
      </c>
      <c r="D6" s="231" t="s">
        <v>113</v>
      </c>
    </row>
    <row r="7" spans="1:4" s="13" customFormat="1" ht="81">
      <c r="A7" s="225" t="s">
        <v>114</v>
      </c>
      <c r="B7" s="231" t="s">
        <v>115</v>
      </c>
      <c r="C7" s="218" t="s">
        <v>116</v>
      </c>
      <c r="D7" s="231" t="s">
        <v>117</v>
      </c>
    </row>
    <row r="8" spans="1:4" s="13" customFormat="1" ht="27">
      <c r="A8" s="225" t="s">
        <v>118</v>
      </c>
      <c r="B8" s="231" t="s">
        <v>119</v>
      </c>
      <c r="C8" s="218" t="s">
        <v>120</v>
      </c>
      <c r="D8" s="231" t="s">
        <v>121</v>
      </c>
    </row>
    <row r="9" spans="1:4" s="13" customFormat="1" ht="13.5">
      <c r="A9" s="225" t="s">
        <v>122</v>
      </c>
      <c r="B9" s="231" t="s">
        <v>123</v>
      </c>
      <c r="C9" s="218" t="s">
        <v>122</v>
      </c>
      <c r="D9" s="231" t="s">
        <v>124</v>
      </c>
    </row>
    <row r="10" spans="1:4" s="13" customFormat="1" ht="81">
      <c r="A10" s="225" t="s">
        <v>125</v>
      </c>
      <c r="B10" s="231" t="s">
        <v>126</v>
      </c>
      <c r="C10" s="218" t="s">
        <v>125</v>
      </c>
      <c r="D10" s="231" t="s">
        <v>127</v>
      </c>
    </row>
    <row r="11" spans="1:4" s="13" customFormat="1" ht="13.5">
      <c r="A11" s="225" t="s">
        <v>128</v>
      </c>
      <c r="B11" s="231" t="s">
        <v>129</v>
      </c>
      <c r="C11" s="218" t="s">
        <v>130</v>
      </c>
      <c r="D11" s="231" t="s">
        <v>131</v>
      </c>
    </row>
    <row r="12" spans="1:4" s="13" customFormat="1" ht="13.5">
      <c r="A12" s="225" t="s">
        <v>132</v>
      </c>
      <c r="B12" s="231" t="s">
        <v>133</v>
      </c>
      <c r="C12" s="218" t="s">
        <v>134</v>
      </c>
      <c r="D12" s="231" t="s">
        <v>135</v>
      </c>
    </row>
    <row r="13" spans="1:4" s="13" customFormat="1" ht="13.5">
      <c r="A13" s="225" t="s">
        <v>136</v>
      </c>
      <c r="B13" s="231" t="s">
        <v>137</v>
      </c>
      <c r="C13" s="226" t="s">
        <v>138</v>
      </c>
      <c r="D13" s="233" t="s">
        <v>139</v>
      </c>
    </row>
    <row r="14" spans="1:4" s="13" customFormat="1" ht="27">
      <c r="A14" s="227" t="s">
        <v>140</v>
      </c>
      <c r="B14" s="233" t="s">
        <v>141</v>
      </c>
      <c r="C14" s="226" t="s">
        <v>142</v>
      </c>
      <c r="D14" s="233" t="s">
        <v>143</v>
      </c>
    </row>
    <row r="15" spans="1:4" s="13" customFormat="1" ht="13.5">
      <c r="A15" s="227" t="s">
        <v>144</v>
      </c>
      <c r="B15" s="233" t="s">
        <v>145</v>
      </c>
      <c r="C15" s="226" t="s">
        <v>243</v>
      </c>
      <c r="D15" s="233" t="s">
        <v>146</v>
      </c>
    </row>
    <row r="16" spans="1:4" s="13" customFormat="1" ht="40.5">
      <c r="A16" s="227" t="s">
        <v>147</v>
      </c>
      <c r="B16" s="233" t="s">
        <v>148</v>
      </c>
      <c r="C16" s="226" t="s">
        <v>149</v>
      </c>
      <c r="D16" s="233" t="s">
        <v>150</v>
      </c>
    </row>
    <row r="17" spans="1:4" s="13" customFormat="1" ht="13.5">
      <c r="A17" s="227" t="s">
        <v>151</v>
      </c>
      <c r="B17" s="233" t="s">
        <v>152</v>
      </c>
      <c r="C17" s="226" t="s">
        <v>153</v>
      </c>
      <c r="D17" s="233" t="s">
        <v>154</v>
      </c>
    </row>
    <row r="18" spans="1:4" s="13" customFormat="1" ht="27">
      <c r="A18" s="227" t="s">
        <v>155</v>
      </c>
      <c r="B18" s="233" t="s">
        <v>156</v>
      </c>
      <c r="C18" s="226" t="s">
        <v>157</v>
      </c>
      <c r="D18" s="233" t="s">
        <v>158</v>
      </c>
    </row>
    <row r="19" spans="1:4" s="13" customFormat="1" ht="27">
      <c r="A19" s="227" t="s">
        <v>159</v>
      </c>
      <c r="B19" s="233" t="s">
        <v>160</v>
      </c>
      <c r="C19" s="226" t="s">
        <v>247</v>
      </c>
      <c r="D19" s="233" t="s">
        <v>161</v>
      </c>
    </row>
    <row r="20" spans="1:4" s="13" customFormat="1" ht="40.5">
      <c r="A20" s="227" t="s">
        <v>162</v>
      </c>
      <c r="B20" s="233" t="s">
        <v>163</v>
      </c>
      <c r="C20" s="226" t="s">
        <v>164</v>
      </c>
      <c r="D20" s="233" t="s">
        <v>165</v>
      </c>
    </row>
    <row r="21" spans="1:4" s="13" customFormat="1" ht="27">
      <c r="A21" s="227" t="s">
        <v>166</v>
      </c>
      <c r="B21" s="233" t="s">
        <v>167</v>
      </c>
      <c r="C21" s="226" t="s">
        <v>168</v>
      </c>
      <c r="D21" s="233" t="s">
        <v>169</v>
      </c>
    </row>
    <row r="22" spans="1:4" s="13" customFormat="1" ht="27">
      <c r="A22" s="227" t="s">
        <v>170</v>
      </c>
      <c r="B22" s="233" t="s">
        <v>171</v>
      </c>
      <c r="C22" s="226" t="s">
        <v>170</v>
      </c>
      <c r="D22" s="233" t="s">
        <v>172</v>
      </c>
    </row>
    <row r="23" spans="1:4" s="13" customFormat="1" ht="40.5">
      <c r="A23" s="227" t="s">
        <v>210</v>
      </c>
      <c r="B23" s="233" t="s">
        <v>211</v>
      </c>
      <c r="C23" s="226" t="s">
        <v>206</v>
      </c>
      <c r="D23" s="233" t="s">
        <v>212</v>
      </c>
    </row>
    <row r="24" spans="1:4" s="13" customFormat="1" ht="40.5">
      <c r="A24" s="227" t="s">
        <v>213</v>
      </c>
      <c r="B24" s="233" t="s">
        <v>214</v>
      </c>
      <c r="C24" s="226" t="s">
        <v>207</v>
      </c>
      <c r="D24" s="233" t="s">
        <v>215</v>
      </c>
    </row>
    <row r="25" spans="1:4" s="13" customFormat="1" ht="40.5">
      <c r="A25" s="227" t="s">
        <v>216</v>
      </c>
      <c r="B25" s="233" t="s">
        <v>217</v>
      </c>
      <c r="C25" s="226" t="s">
        <v>208</v>
      </c>
      <c r="D25" s="233" t="s">
        <v>218</v>
      </c>
    </row>
    <row r="26" spans="1:4" s="13" customFormat="1" ht="40.5">
      <c r="A26" s="227" t="s">
        <v>219</v>
      </c>
      <c r="B26" s="233" t="s">
        <v>220</v>
      </c>
      <c r="C26" s="226" t="s">
        <v>209</v>
      </c>
      <c r="D26" s="233" t="s">
        <v>221</v>
      </c>
    </row>
    <row r="27" spans="1:4" s="13" customFormat="1" ht="13.5">
      <c r="A27" s="227" t="s">
        <v>173</v>
      </c>
      <c r="B27" s="233" t="s">
        <v>174</v>
      </c>
      <c r="C27" s="226" t="s">
        <v>175</v>
      </c>
      <c r="D27" s="233" t="s">
        <v>176</v>
      </c>
    </row>
    <row r="28" spans="1:4" s="13" customFormat="1" ht="67.5">
      <c r="A28" s="227" t="s">
        <v>177</v>
      </c>
      <c r="B28" s="233" t="s">
        <v>222</v>
      </c>
      <c r="C28" s="226" t="s">
        <v>178</v>
      </c>
      <c r="D28" s="233" t="s">
        <v>223</v>
      </c>
    </row>
    <row r="29" spans="1:4" s="13" customFormat="1" ht="13.5">
      <c r="A29" s="227" t="s">
        <v>179</v>
      </c>
      <c r="B29" s="233" t="s">
        <v>180</v>
      </c>
      <c r="C29" s="226" t="s">
        <v>181</v>
      </c>
      <c r="D29" s="233" t="s">
        <v>182</v>
      </c>
    </row>
    <row r="30" spans="1:4" s="13" customFormat="1" ht="27">
      <c r="A30" s="227" t="s">
        <v>183</v>
      </c>
      <c r="B30" s="233" t="s">
        <v>184</v>
      </c>
      <c r="C30" s="226" t="s">
        <v>866</v>
      </c>
      <c r="D30" s="233" t="s">
        <v>185</v>
      </c>
    </row>
    <row r="31" spans="1:4" s="13" customFormat="1" ht="13.5">
      <c r="A31" s="227" t="s">
        <v>186</v>
      </c>
      <c r="B31" s="233" t="s">
        <v>187</v>
      </c>
      <c r="C31" s="226" t="s">
        <v>188</v>
      </c>
      <c r="D31" s="233" t="s">
        <v>189</v>
      </c>
    </row>
    <row r="32" spans="1:4" s="13" customFormat="1" ht="27">
      <c r="A32" s="227" t="s">
        <v>190</v>
      </c>
      <c r="B32" s="233" t="s">
        <v>191</v>
      </c>
      <c r="C32" s="226" t="s">
        <v>192</v>
      </c>
      <c r="D32" s="233" t="s">
        <v>193</v>
      </c>
    </row>
    <row r="33" spans="1:4" s="13" customFormat="1" ht="27">
      <c r="A33" s="227" t="s">
        <v>194</v>
      </c>
      <c r="B33" s="233" t="s">
        <v>195</v>
      </c>
      <c r="C33" s="226" t="s">
        <v>196</v>
      </c>
      <c r="D33" s="233" t="s">
        <v>197</v>
      </c>
    </row>
    <row r="34" spans="1:4" s="13" customFormat="1" ht="13.5">
      <c r="A34" s="227"/>
      <c r="B34" s="226"/>
    </row>
    <row r="35" spans="1:4" s="13" customFormat="1" ht="13.5">
      <c r="A35" s="227" t="s">
        <v>198</v>
      </c>
      <c r="B35" s="226"/>
    </row>
    <row r="36" spans="1:4" s="13" customFormat="1" ht="13.5">
      <c r="A36" s="226" t="s">
        <v>937</v>
      </c>
      <c r="B36" s="226"/>
    </row>
    <row r="37" spans="1:4" s="13" customFormat="1" ht="13.5">
      <c r="A37" s="226" t="s">
        <v>199</v>
      </c>
      <c r="B37" s="226"/>
    </row>
    <row r="38" spans="1:4" s="13" customFormat="1" ht="13.5">
      <c r="A38" s="226" t="s">
        <v>200</v>
      </c>
      <c r="B38" s="226"/>
    </row>
    <row r="39" spans="1:4" s="13" customFormat="1" ht="13.5">
      <c r="A39" s="226" t="s">
        <v>201</v>
      </c>
      <c r="B39" s="226"/>
    </row>
    <row r="40" spans="1:4" s="13" customFormat="1" ht="13.5">
      <c r="A40" s="226" t="s">
        <v>938</v>
      </c>
      <c r="B40" s="226"/>
    </row>
    <row r="41" spans="1:4" s="13" customFormat="1" ht="13.5">
      <c r="A41" s="226" t="s">
        <v>939</v>
      </c>
      <c r="B41" s="226"/>
    </row>
    <row r="42" spans="1:4" s="13" customFormat="1" ht="13.5">
      <c r="A42" s="226" t="s">
        <v>940</v>
      </c>
      <c r="B42" s="226"/>
    </row>
    <row r="43" spans="1:4" s="13" customFormat="1" ht="13.5">
      <c r="A43" s="226" t="s">
        <v>202</v>
      </c>
      <c r="B43" s="226"/>
    </row>
    <row r="44" spans="1:4" s="13" customFormat="1" ht="13.5">
      <c r="A44" s="226" t="s">
        <v>203</v>
      </c>
      <c r="B44" s="226"/>
    </row>
    <row r="45" spans="1:4" s="13" customFormat="1" ht="13.5">
      <c r="A45" s="226" t="s">
        <v>204</v>
      </c>
      <c r="B45" s="226"/>
    </row>
    <row r="46" spans="1:4" s="13" customFormat="1" ht="13.5">
      <c r="A46" s="226" t="s">
        <v>941</v>
      </c>
      <c r="B46" s="226"/>
    </row>
    <row r="47" spans="1:4" s="13" customFormat="1" ht="13.5">
      <c r="A47" s="226" t="s">
        <v>942</v>
      </c>
      <c r="B47" s="226"/>
    </row>
    <row r="48" spans="1:4" s="13" customFormat="1" ht="13.5">
      <c r="A48" s="226" t="s">
        <v>205</v>
      </c>
      <c r="B48" s="226"/>
    </row>
    <row r="49" spans="1:2" s="13" customFormat="1" ht="12">
      <c r="A49" s="228"/>
      <c r="B49" s="234"/>
    </row>
    <row r="50" spans="1:2" s="13" customFormat="1" ht="12">
      <c r="A50" s="228"/>
      <c r="B50" s="234"/>
    </row>
    <row r="51" spans="1:2" s="13" customFormat="1" ht="12">
      <c r="A51" s="228"/>
      <c r="B51" s="234"/>
    </row>
    <row r="52" spans="1:2" s="13" customFormat="1" ht="12">
      <c r="A52" s="228"/>
      <c r="B52" s="234"/>
    </row>
    <row r="53" spans="1:2" s="13" customFormat="1" ht="12">
      <c r="A53" s="228"/>
      <c r="B53" s="234"/>
    </row>
    <row r="54" spans="1:2" s="13" customFormat="1" ht="12">
      <c r="A54" s="228"/>
      <c r="B54" s="234"/>
    </row>
    <row r="55" spans="1:2" s="13" customFormat="1" ht="12">
      <c r="A55" s="228"/>
      <c r="B55" s="234"/>
    </row>
    <row r="56" spans="1:2" s="13" customFormat="1" ht="12">
      <c r="A56" s="228"/>
      <c r="B56" s="234"/>
    </row>
    <row r="57" spans="1:2" s="13" customFormat="1" ht="12">
      <c r="A57" s="228"/>
      <c r="B57" s="234"/>
    </row>
    <row r="58" spans="1:2" s="13" customFormat="1" ht="12">
      <c r="A58" s="228"/>
      <c r="B58" s="234"/>
    </row>
    <row r="59" spans="1:2" s="13" customFormat="1" ht="12">
      <c r="A59" s="228"/>
      <c r="B59" s="234"/>
    </row>
    <row r="60" spans="1:2" s="13" customFormat="1" ht="12">
      <c r="A60" s="228"/>
      <c r="B60" s="234"/>
    </row>
    <row r="61" spans="1:2" s="13" customFormat="1" ht="12">
      <c r="A61" s="228"/>
      <c r="B61" s="234"/>
    </row>
    <row r="62" spans="1:2" s="13" customFormat="1" ht="12">
      <c r="A62" s="228"/>
      <c r="B62" s="234"/>
    </row>
    <row r="63" spans="1:2" s="13" customFormat="1" ht="12">
      <c r="A63" s="228"/>
      <c r="B63" s="234"/>
    </row>
    <row r="64" spans="1:2" s="13" customFormat="1" ht="12">
      <c r="A64" s="228"/>
      <c r="B64" s="234"/>
    </row>
    <row r="65" spans="1:2" s="13" customFormat="1" ht="12">
      <c r="A65" s="228"/>
      <c r="B65" s="234"/>
    </row>
    <row r="66" spans="1:2" s="13" customFormat="1" ht="12">
      <c r="A66" s="228"/>
      <c r="B66" s="234"/>
    </row>
    <row r="67" spans="1:2" s="13" customFormat="1" ht="12">
      <c r="A67" s="228"/>
      <c r="B67" s="234"/>
    </row>
    <row r="68" spans="1:2" s="13" customFormat="1" ht="12">
      <c r="A68" s="228"/>
      <c r="B68" s="234"/>
    </row>
    <row r="69" spans="1:2" s="13" customFormat="1" ht="12">
      <c r="A69" s="228"/>
      <c r="B69" s="234"/>
    </row>
    <row r="70" spans="1:2" s="13" customFormat="1" ht="12">
      <c r="A70" s="228"/>
      <c r="B70" s="234"/>
    </row>
    <row r="71" spans="1:2" s="13" customFormat="1" ht="12">
      <c r="A71" s="228"/>
      <c r="B71" s="234"/>
    </row>
    <row r="72" spans="1:2" s="13" customFormat="1" ht="12">
      <c r="A72" s="228"/>
      <c r="B72" s="234"/>
    </row>
    <row r="73" spans="1:2" s="13" customFormat="1" ht="12">
      <c r="A73" s="228"/>
      <c r="B73" s="234"/>
    </row>
    <row r="74" spans="1:2" s="13" customFormat="1" ht="12">
      <c r="A74" s="228"/>
      <c r="B74" s="234"/>
    </row>
    <row r="75" spans="1:2" s="13" customFormat="1" ht="12">
      <c r="A75" s="228"/>
      <c r="B75" s="234"/>
    </row>
    <row r="76" spans="1:2" s="13" customFormat="1" ht="12">
      <c r="A76" s="228"/>
      <c r="B76" s="234"/>
    </row>
    <row r="77" spans="1:2" s="13" customFormat="1" ht="12">
      <c r="A77" s="228"/>
      <c r="B77" s="234"/>
    </row>
    <row r="78" spans="1:2" s="13" customFormat="1" ht="12">
      <c r="A78" s="228"/>
      <c r="B78" s="234"/>
    </row>
    <row r="79" spans="1:2" s="13" customFormat="1" ht="12">
      <c r="A79" s="228"/>
      <c r="B79" s="234"/>
    </row>
    <row r="80" spans="1:2" s="13" customFormat="1" ht="12">
      <c r="A80" s="228"/>
      <c r="B80" s="234"/>
    </row>
    <row r="81" spans="1:2" s="13" customFormat="1" ht="12">
      <c r="A81" s="228"/>
      <c r="B81" s="234"/>
    </row>
    <row r="82" spans="1:2" s="13" customFormat="1" ht="12">
      <c r="A82" s="228"/>
      <c r="B82" s="234"/>
    </row>
    <row r="83" spans="1:2" s="13" customFormat="1" ht="12">
      <c r="A83" s="228"/>
      <c r="B83" s="234"/>
    </row>
    <row r="84" spans="1:2" s="13" customFormat="1" ht="12">
      <c r="A84" s="228"/>
      <c r="B84" s="234"/>
    </row>
    <row r="85" spans="1:2" s="13" customFormat="1" ht="12">
      <c r="A85" s="228"/>
      <c r="B85" s="234"/>
    </row>
    <row r="86" spans="1:2" s="13" customFormat="1" ht="12">
      <c r="A86" s="228"/>
      <c r="B86" s="234"/>
    </row>
    <row r="87" spans="1:2" s="13" customFormat="1" ht="12">
      <c r="A87" s="228"/>
      <c r="B87" s="234"/>
    </row>
    <row r="88" spans="1:2" s="13" customFormat="1" ht="12">
      <c r="A88" s="228"/>
      <c r="B88" s="234"/>
    </row>
    <row r="89" spans="1:2" s="13" customFormat="1" ht="12">
      <c r="A89" s="228"/>
      <c r="B89" s="234"/>
    </row>
    <row r="90" spans="1:2" s="13" customFormat="1" ht="12">
      <c r="A90" s="228"/>
      <c r="B90" s="234"/>
    </row>
    <row r="91" spans="1:2" s="13" customFormat="1" ht="12">
      <c r="A91" s="228"/>
      <c r="B91" s="234"/>
    </row>
    <row r="92" spans="1:2" s="13" customFormat="1" ht="12">
      <c r="A92" s="228"/>
      <c r="B92" s="234"/>
    </row>
    <row r="93" spans="1:2" s="13" customFormat="1" ht="12">
      <c r="A93" s="228"/>
      <c r="B93" s="234"/>
    </row>
    <row r="94" spans="1:2" s="13" customFormat="1" ht="12">
      <c r="A94" s="228"/>
      <c r="B94" s="234"/>
    </row>
    <row r="95" spans="1:2" s="13" customFormat="1" ht="12">
      <c r="A95" s="228"/>
      <c r="B95" s="234"/>
    </row>
    <row r="96" spans="1:2" s="13" customFormat="1" ht="12">
      <c r="A96" s="228"/>
      <c r="B96" s="234"/>
    </row>
    <row r="97" spans="1:2" s="13" customFormat="1" ht="12">
      <c r="A97" s="228"/>
      <c r="B97" s="234"/>
    </row>
    <row r="98" spans="1:2" s="13" customFormat="1" ht="12">
      <c r="A98" s="228"/>
      <c r="B98" s="234"/>
    </row>
    <row r="99" spans="1:2" s="13" customFormat="1" ht="12">
      <c r="A99" s="228"/>
      <c r="B99" s="234"/>
    </row>
    <row r="100" spans="1:2" s="13" customFormat="1" ht="12">
      <c r="A100" s="228"/>
      <c r="B100" s="234"/>
    </row>
    <row r="101" spans="1:2" s="13" customFormat="1" ht="12">
      <c r="A101" s="228"/>
      <c r="B101" s="234"/>
    </row>
    <row r="102" spans="1:2" s="13" customFormat="1" ht="12">
      <c r="A102" s="228"/>
      <c r="B102" s="234"/>
    </row>
    <row r="103" spans="1:2" s="13" customFormat="1" ht="12">
      <c r="A103" s="228"/>
      <c r="B103" s="234"/>
    </row>
    <row r="104" spans="1:2" s="13" customFormat="1" ht="12">
      <c r="A104" s="228"/>
      <c r="B104" s="234"/>
    </row>
    <row r="105" spans="1:2" s="13" customFormat="1" ht="12">
      <c r="A105" s="228"/>
      <c r="B105" s="234"/>
    </row>
    <row r="106" spans="1:2" s="13" customFormat="1" ht="12">
      <c r="A106" s="228"/>
      <c r="B106" s="234"/>
    </row>
    <row r="107" spans="1:2" s="13" customFormat="1" ht="12">
      <c r="A107" s="228"/>
      <c r="B107" s="234"/>
    </row>
    <row r="108" spans="1:2" s="13" customFormat="1" ht="12">
      <c r="A108" s="228"/>
      <c r="B108" s="234"/>
    </row>
    <row r="109" spans="1:2" s="13" customFormat="1" ht="12">
      <c r="A109" s="228"/>
      <c r="B109" s="234"/>
    </row>
    <row r="110" spans="1:2" s="13" customFormat="1" ht="12">
      <c r="A110" s="228"/>
      <c r="B110" s="234"/>
    </row>
    <row r="111" spans="1:2" s="13" customFormat="1" ht="12">
      <c r="A111" s="228"/>
      <c r="B111" s="234"/>
    </row>
    <row r="112" spans="1:2" s="13" customFormat="1" ht="12">
      <c r="A112" s="228"/>
      <c r="B112" s="234"/>
    </row>
    <row r="113" spans="1:2" s="13" customFormat="1" ht="12">
      <c r="A113" s="228"/>
      <c r="B113" s="234"/>
    </row>
    <row r="114" spans="1:2" s="13" customFormat="1" ht="12">
      <c r="A114" s="228"/>
      <c r="B114" s="234"/>
    </row>
    <row r="115" spans="1:2" s="13" customFormat="1" ht="12">
      <c r="A115" s="228"/>
      <c r="B115" s="234"/>
    </row>
    <row r="116" spans="1:2" s="13" customFormat="1" ht="12">
      <c r="A116" s="228"/>
      <c r="B116" s="234"/>
    </row>
    <row r="117" spans="1:2" s="13" customFormat="1" ht="12">
      <c r="A117" s="228"/>
      <c r="B117" s="234"/>
    </row>
    <row r="118" spans="1:2" s="13" customFormat="1" ht="12">
      <c r="A118" s="228"/>
      <c r="B118" s="234"/>
    </row>
    <row r="119" spans="1:2" s="13" customFormat="1" ht="12">
      <c r="A119" s="228"/>
      <c r="B119" s="234"/>
    </row>
    <row r="120" spans="1:2" s="13" customFormat="1" ht="12">
      <c r="A120" s="228"/>
      <c r="B120" s="234"/>
    </row>
    <row r="121" spans="1:2" s="13" customFormat="1" ht="12">
      <c r="A121" s="228"/>
      <c r="B121" s="234"/>
    </row>
    <row r="122" spans="1:2" s="13" customFormat="1" ht="12">
      <c r="A122" s="228"/>
      <c r="B122" s="234"/>
    </row>
    <row r="123" spans="1:2" s="13" customFormat="1" ht="12">
      <c r="A123" s="228"/>
      <c r="B123" s="234"/>
    </row>
    <row r="124" spans="1:2" s="13" customFormat="1" ht="12">
      <c r="A124" s="228"/>
      <c r="B124" s="234"/>
    </row>
    <row r="125" spans="1:2" s="13" customFormat="1" ht="12">
      <c r="A125" s="228"/>
      <c r="B125" s="234"/>
    </row>
    <row r="126" spans="1:2" s="13" customFormat="1" ht="12">
      <c r="A126" s="228"/>
      <c r="B126" s="234"/>
    </row>
    <row r="127" spans="1:2" s="13" customFormat="1" ht="12">
      <c r="A127" s="228"/>
      <c r="B127" s="234"/>
    </row>
    <row r="128" spans="1:2" s="13" customFormat="1" ht="12">
      <c r="A128" s="228"/>
      <c r="B128" s="234"/>
    </row>
    <row r="129" spans="1:2" s="13" customFormat="1" ht="12">
      <c r="A129" s="228"/>
      <c r="B129" s="234"/>
    </row>
    <row r="130" spans="1:2" s="13" customFormat="1" ht="12">
      <c r="A130" s="228"/>
      <c r="B130" s="234"/>
    </row>
    <row r="131" spans="1:2" s="13" customFormat="1" ht="12">
      <c r="A131" s="228"/>
      <c r="B131" s="234"/>
    </row>
    <row r="132" spans="1:2" s="13" customFormat="1" ht="12">
      <c r="A132" s="228"/>
      <c r="B132" s="234"/>
    </row>
    <row r="133" spans="1:2" s="13" customFormat="1" ht="12">
      <c r="A133" s="228"/>
      <c r="B133" s="234"/>
    </row>
    <row r="134" spans="1:2" s="13" customFormat="1" ht="12">
      <c r="A134" s="228"/>
      <c r="B134" s="234"/>
    </row>
    <row r="135" spans="1:2" s="13" customFormat="1" ht="12">
      <c r="A135" s="228"/>
      <c r="B135" s="234"/>
    </row>
    <row r="136" spans="1:2" s="13" customFormat="1" ht="12">
      <c r="A136" s="228"/>
      <c r="B136" s="234"/>
    </row>
    <row r="137" spans="1:2" s="13" customFormat="1" ht="12">
      <c r="A137" s="228"/>
      <c r="B137" s="234"/>
    </row>
    <row r="138" spans="1:2" s="13" customFormat="1" ht="12">
      <c r="A138" s="228"/>
      <c r="B138" s="234"/>
    </row>
    <row r="139" spans="1:2" s="13" customFormat="1" ht="12">
      <c r="A139" s="228"/>
      <c r="B139" s="234"/>
    </row>
    <row r="140" spans="1:2" s="13" customFormat="1" ht="12">
      <c r="A140" s="228"/>
      <c r="B140" s="234"/>
    </row>
    <row r="141" spans="1:2" s="13" customFormat="1" ht="12">
      <c r="A141" s="228"/>
      <c r="B141" s="234"/>
    </row>
    <row r="142" spans="1:2" s="13" customFormat="1" ht="12">
      <c r="A142" s="228"/>
      <c r="B142" s="234"/>
    </row>
    <row r="143" spans="1:2" s="13" customFormat="1" ht="12">
      <c r="A143" s="228"/>
      <c r="B143" s="234"/>
    </row>
    <row r="144" spans="1:2" s="13" customFormat="1" ht="12">
      <c r="A144" s="228"/>
      <c r="B144" s="234"/>
    </row>
    <row r="145" spans="1:2" s="13" customFormat="1" ht="12">
      <c r="A145" s="228"/>
      <c r="B145" s="234"/>
    </row>
    <row r="146" spans="1:2" s="13" customFormat="1" ht="12">
      <c r="A146" s="228"/>
      <c r="B146" s="234"/>
    </row>
    <row r="147" spans="1:2" s="13" customFormat="1" ht="12">
      <c r="A147" s="228"/>
      <c r="B147" s="234"/>
    </row>
    <row r="148" spans="1:2" s="13" customFormat="1" ht="12">
      <c r="A148" s="228"/>
      <c r="B148" s="234"/>
    </row>
    <row r="149" spans="1:2" s="13" customFormat="1" ht="12">
      <c r="A149" s="228"/>
      <c r="B149" s="234"/>
    </row>
    <row r="150" spans="1:2" s="13" customFormat="1" ht="12">
      <c r="A150" s="228"/>
      <c r="B150" s="234"/>
    </row>
    <row r="151" spans="1:2" s="13" customFormat="1" ht="12">
      <c r="A151" s="228"/>
      <c r="B151" s="234"/>
    </row>
    <row r="152" spans="1:2" s="13" customFormat="1" ht="12">
      <c r="A152" s="228"/>
      <c r="B152" s="234"/>
    </row>
    <row r="153" spans="1:2" s="13" customFormat="1" ht="12">
      <c r="A153" s="228"/>
      <c r="B153" s="234"/>
    </row>
    <row r="154" spans="1:2" s="13" customFormat="1" ht="12">
      <c r="A154" s="228"/>
      <c r="B154" s="234"/>
    </row>
    <row r="155" spans="1:2" s="13" customFormat="1" ht="12">
      <c r="A155" s="228"/>
      <c r="B155" s="234"/>
    </row>
    <row r="156" spans="1:2" s="13" customFormat="1" ht="12">
      <c r="A156" s="228"/>
      <c r="B156" s="234"/>
    </row>
    <row r="157" spans="1:2" s="13" customFormat="1" ht="12">
      <c r="A157" s="228"/>
      <c r="B157" s="234"/>
    </row>
    <row r="158" spans="1:2" s="13" customFormat="1" ht="12">
      <c r="A158" s="228"/>
      <c r="B158" s="234"/>
    </row>
    <row r="159" spans="1:2" s="13" customFormat="1" ht="12">
      <c r="A159" s="228"/>
      <c r="B159" s="234"/>
    </row>
    <row r="160" spans="1:2" s="13" customFormat="1" ht="12">
      <c r="A160" s="228"/>
      <c r="B160" s="234"/>
    </row>
    <row r="161" spans="1:2" s="13" customFormat="1" ht="12">
      <c r="A161" s="228"/>
      <c r="B161" s="234"/>
    </row>
    <row r="162" spans="1:2" s="13" customFormat="1" ht="12">
      <c r="A162" s="228"/>
      <c r="B162" s="234"/>
    </row>
    <row r="163" spans="1:2" s="13" customFormat="1" ht="12">
      <c r="A163" s="228"/>
      <c r="B163" s="234"/>
    </row>
    <row r="164" spans="1:2" s="13" customFormat="1" ht="12">
      <c r="A164" s="228"/>
      <c r="B164" s="234"/>
    </row>
    <row r="165" spans="1:2" s="13" customFormat="1" ht="12">
      <c r="A165" s="228"/>
      <c r="B165" s="234"/>
    </row>
    <row r="166" spans="1:2" s="13" customFormat="1" ht="12">
      <c r="A166" s="228"/>
      <c r="B166" s="234"/>
    </row>
    <row r="167" spans="1:2" s="13" customFormat="1" ht="12">
      <c r="A167" s="228"/>
      <c r="B167" s="234"/>
    </row>
    <row r="168" spans="1:2" s="13" customFormat="1" ht="12">
      <c r="A168" s="228"/>
      <c r="B168" s="234"/>
    </row>
    <row r="169" spans="1:2" s="13" customFormat="1" ht="12">
      <c r="A169" s="228"/>
      <c r="B169" s="234"/>
    </row>
    <row r="170" spans="1:2" s="13" customFormat="1" ht="12">
      <c r="A170" s="228"/>
      <c r="B170" s="234"/>
    </row>
    <row r="171" spans="1:2" s="13" customFormat="1" ht="12">
      <c r="A171" s="228"/>
      <c r="B171" s="234"/>
    </row>
    <row r="172" spans="1:2" s="13" customFormat="1" ht="12">
      <c r="A172" s="228"/>
      <c r="B172" s="234"/>
    </row>
    <row r="173" spans="1:2" s="13" customFormat="1" ht="12">
      <c r="A173" s="228"/>
      <c r="B173" s="234"/>
    </row>
    <row r="174" spans="1:2" s="13" customFormat="1" ht="12">
      <c r="A174" s="228"/>
      <c r="B174" s="234"/>
    </row>
    <row r="175" spans="1:2" s="13" customFormat="1" ht="12">
      <c r="A175" s="228"/>
      <c r="B175" s="234"/>
    </row>
    <row r="176" spans="1:2" s="13" customFormat="1" ht="12">
      <c r="A176" s="228"/>
      <c r="B176" s="234"/>
    </row>
    <row r="177" spans="1:2" s="13" customFormat="1" ht="12">
      <c r="A177" s="228"/>
      <c r="B177" s="234"/>
    </row>
    <row r="178" spans="1:2" s="13" customFormat="1" ht="12">
      <c r="A178" s="228"/>
      <c r="B178" s="234"/>
    </row>
    <row r="179" spans="1:2" s="13" customFormat="1" ht="12">
      <c r="A179" s="228"/>
      <c r="B179" s="234"/>
    </row>
    <row r="180" spans="1:2" s="13" customFormat="1" ht="12">
      <c r="A180" s="228"/>
      <c r="B180" s="234"/>
    </row>
    <row r="181" spans="1:2" s="13" customFormat="1" ht="12">
      <c r="A181" s="228"/>
      <c r="B181" s="234"/>
    </row>
    <row r="182" spans="1:2" s="13" customFormat="1" ht="12">
      <c r="A182" s="228"/>
      <c r="B182" s="234"/>
    </row>
    <row r="183" spans="1:2" s="13" customFormat="1" ht="12">
      <c r="A183" s="228"/>
      <c r="B183" s="234"/>
    </row>
    <row r="184" spans="1:2" s="13" customFormat="1" ht="12">
      <c r="A184" s="228"/>
      <c r="B184" s="234"/>
    </row>
    <row r="185" spans="1:2" s="13" customFormat="1" ht="12">
      <c r="A185" s="228"/>
      <c r="B185" s="234"/>
    </row>
    <row r="186" spans="1:2" s="13" customFormat="1" ht="12">
      <c r="A186" s="228"/>
      <c r="B186" s="234"/>
    </row>
    <row r="187" spans="1:2" s="13" customFormat="1" ht="12">
      <c r="A187" s="228"/>
      <c r="B187" s="234"/>
    </row>
    <row r="188" spans="1:2" s="13" customFormat="1" ht="12">
      <c r="A188" s="228"/>
      <c r="B188" s="234"/>
    </row>
    <row r="189" spans="1:2" s="13" customFormat="1" ht="12">
      <c r="A189" s="228"/>
      <c r="B189" s="234"/>
    </row>
    <row r="190" spans="1:2" s="13" customFormat="1" ht="12">
      <c r="A190" s="228"/>
      <c r="B190" s="234"/>
    </row>
    <row r="191" spans="1:2" s="13" customFormat="1" ht="12">
      <c r="A191" s="228"/>
      <c r="B191" s="234"/>
    </row>
    <row r="192" spans="1:2" s="13" customFormat="1" ht="12">
      <c r="A192" s="228"/>
      <c r="B192" s="234"/>
    </row>
    <row r="193" spans="1:2" s="13" customFormat="1" ht="12">
      <c r="A193" s="228"/>
      <c r="B193" s="234"/>
    </row>
    <row r="194" spans="1:2" s="13" customFormat="1" ht="12">
      <c r="A194" s="228"/>
      <c r="B194" s="234"/>
    </row>
    <row r="195" spans="1:2" s="13" customFormat="1" ht="12">
      <c r="A195" s="228"/>
      <c r="B195" s="234"/>
    </row>
    <row r="196" spans="1:2" s="13" customFormat="1" ht="12">
      <c r="A196" s="228"/>
      <c r="B196" s="234"/>
    </row>
    <row r="197" spans="1:2" s="13" customFormat="1" ht="12">
      <c r="A197" s="228"/>
      <c r="B197" s="234"/>
    </row>
    <row r="198" spans="1:2" s="13" customFormat="1" ht="12">
      <c r="A198" s="228"/>
      <c r="B198" s="234"/>
    </row>
    <row r="199" spans="1:2" s="13" customFormat="1" ht="12">
      <c r="A199" s="228"/>
      <c r="B199" s="234"/>
    </row>
    <row r="200" spans="1:2" s="13" customFormat="1" ht="12">
      <c r="A200" s="228"/>
      <c r="B200" s="234"/>
    </row>
    <row r="201" spans="1:2" s="13" customFormat="1" ht="12">
      <c r="A201" s="228"/>
      <c r="B201" s="234"/>
    </row>
    <row r="202" spans="1:2" s="13" customFormat="1" ht="12">
      <c r="A202" s="228"/>
      <c r="B202" s="234"/>
    </row>
    <row r="203" spans="1:2" s="13" customFormat="1" ht="12">
      <c r="A203" s="228"/>
      <c r="B203" s="234"/>
    </row>
    <row r="204" spans="1:2" s="13" customFormat="1" ht="12">
      <c r="A204" s="228"/>
      <c r="B204" s="234"/>
    </row>
    <row r="205" spans="1:2" s="13" customFormat="1" ht="12">
      <c r="A205" s="228"/>
      <c r="B205" s="234"/>
    </row>
    <row r="206" spans="1:2" s="13" customFormat="1" ht="12">
      <c r="A206" s="228"/>
      <c r="B206" s="234"/>
    </row>
    <row r="207" spans="1:2" s="13" customFormat="1" ht="12">
      <c r="A207" s="228"/>
      <c r="B207" s="234"/>
    </row>
    <row r="208" spans="1:2" s="13" customFormat="1" ht="12">
      <c r="A208" s="228"/>
      <c r="B208" s="234"/>
    </row>
    <row r="209" spans="1:2" s="13" customFormat="1" ht="12">
      <c r="A209" s="228"/>
      <c r="B209" s="234"/>
    </row>
    <row r="210" spans="1:2" s="13" customFormat="1" ht="12">
      <c r="A210" s="228"/>
      <c r="B210" s="234"/>
    </row>
    <row r="211" spans="1:2" s="13" customFormat="1" ht="12">
      <c r="A211" s="228"/>
      <c r="B211" s="234"/>
    </row>
    <row r="212" spans="1:2" s="13" customFormat="1" ht="12">
      <c r="A212" s="228"/>
      <c r="B212" s="234"/>
    </row>
    <row r="213" spans="1:2" s="13" customFormat="1" ht="12">
      <c r="A213" s="228"/>
      <c r="B213" s="234"/>
    </row>
    <row r="214" spans="1:2" s="13" customFormat="1" ht="12">
      <c r="A214" s="228"/>
      <c r="B214" s="234"/>
    </row>
    <row r="215" spans="1:2" s="13" customFormat="1" ht="12">
      <c r="A215" s="228"/>
      <c r="B215" s="234"/>
    </row>
    <row r="216" spans="1:2" s="13" customFormat="1" ht="12">
      <c r="A216" s="228"/>
      <c r="B216" s="234"/>
    </row>
    <row r="217" spans="1:2" s="13" customFormat="1" ht="12">
      <c r="A217" s="228"/>
      <c r="B217" s="234"/>
    </row>
    <row r="218" spans="1:2" s="13" customFormat="1" ht="12">
      <c r="A218" s="228"/>
      <c r="B218" s="234"/>
    </row>
    <row r="219" spans="1:2" s="13" customFormat="1" ht="12">
      <c r="A219" s="228"/>
      <c r="B219" s="234"/>
    </row>
    <row r="220" spans="1:2" s="13" customFormat="1" ht="12">
      <c r="A220" s="228"/>
      <c r="B220" s="234"/>
    </row>
    <row r="221" spans="1:2" s="13" customFormat="1" ht="12">
      <c r="A221" s="228"/>
      <c r="B221" s="234"/>
    </row>
    <row r="222" spans="1:2" s="13" customFormat="1" ht="12">
      <c r="A222" s="228"/>
      <c r="B222" s="234"/>
    </row>
    <row r="223" spans="1:2" s="13" customFormat="1" ht="12">
      <c r="A223" s="228"/>
      <c r="B223" s="234"/>
    </row>
    <row r="224" spans="1:2" s="13" customFormat="1" ht="12">
      <c r="A224" s="228"/>
      <c r="B224" s="234"/>
    </row>
    <row r="225" spans="1:2" s="13" customFormat="1" ht="12">
      <c r="A225" s="228"/>
      <c r="B225" s="234"/>
    </row>
    <row r="226" spans="1:2" s="13" customFormat="1" ht="12">
      <c r="A226" s="228"/>
      <c r="B226" s="234"/>
    </row>
    <row r="227" spans="1:2" s="13" customFormat="1" ht="12">
      <c r="A227" s="228"/>
      <c r="B227" s="234"/>
    </row>
    <row r="228" spans="1:2" s="13" customFormat="1" ht="12">
      <c r="A228" s="228"/>
      <c r="B228" s="234"/>
    </row>
    <row r="229" spans="1:2" s="13" customFormat="1" ht="12">
      <c r="A229" s="228"/>
      <c r="B229" s="234"/>
    </row>
    <row r="230" spans="1:2" s="13" customFormat="1" ht="12">
      <c r="A230" s="228"/>
      <c r="B230" s="234"/>
    </row>
    <row r="231" spans="1:2" s="13" customFormat="1" ht="12">
      <c r="A231" s="228"/>
      <c r="B231" s="234"/>
    </row>
    <row r="232" spans="1:2" s="13" customFormat="1" ht="12">
      <c r="A232" s="228"/>
      <c r="B232" s="234"/>
    </row>
    <row r="233" spans="1:2" s="13" customFormat="1" ht="12">
      <c r="A233" s="228"/>
      <c r="B233" s="234"/>
    </row>
    <row r="234" spans="1:2" s="13" customFormat="1" ht="12">
      <c r="A234" s="228"/>
      <c r="B234" s="234"/>
    </row>
    <row r="235" spans="1:2" s="13" customFormat="1" ht="12">
      <c r="A235" s="228"/>
      <c r="B235" s="234"/>
    </row>
    <row r="236" spans="1:2" s="13" customFormat="1" ht="12">
      <c r="A236" s="228"/>
      <c r="B236" s="234"/>
    </row>
    <row r="237" spans="1:2" s="13" customFormat="1" ht="12">
      <c r="A237" s="228"/>
      <c r="B237" s="234"/>
    </row>
    <row r="238" spans="1:2" s="13" customFormat="1" ht="12">
      <c r="A238" s="228"/>
      <c r="B238" s="234"/>
    </row>
    <row r="239" spans="1:2" s="13" customFormat="1" ht="12">
      <c r="A239" s="228"/>
      <c r="B239" s="234"/>
    </row>
    <row r="240" spans="1:2" s="13" customFormat="1" ht="12">
      <c r="A240" s="228"/>
      <c r="B240" s="234"/>
    </row>
    <row r="241" spans="1:2" s="13" customFormat="1" ht="12">
      <c r="A241" s="228"/>
      <c r="B241" s="234"/>
    </row>
    <row r="242" spans="1:2" s="13" customFormat="1" ht="12">
      <c r="A242" s="228"/>
      <c r="B242" s="234"/>
    </row>
    <row r="243" spans="1:2" s="13" customFormat="1" ht="12">
      <c r="A243" s="228"/>
      <c r="B243" s="234"/>
    </row>
    <row r="244" spans="1:2" s="13" customFormat="1" ht="12">
      <c r="A244" s="228"/>
      <c r="B244" s="234"/>
    </row>
    <row r="245" spans="1:2" s="13" customFormat="1" ht="12">
      <c r="A245" s="228"/>
      <c r="B245" s="234"/>
    </row>
    <row r="246" spans="1:2" s="13" customFormat="1" ht="12">
      <c r="A246" s="228"/>
      <c r="B246" s="234"/>
    </row>
    <row r="247" spans="1:2" s="13" customFormat="1" ht="12">
      <c r="A247" s="228"/>
      <c r="B247" s="234"/>
    </row>
    <row r="248" spans="1:2" s="13" customFormat="1" ht="12">
      <c r="A248" s="228"/>
      <c r="B248" s="234"/>
    </row>
    <row r="249" spans="1:2" s="13" customFormat="1" ht="12">
      <c r="A249" s="228"/>
      <c r="B249" s="234"/>
    </row>
    <row r="250" spans="1:2" s="13" customFormat="1" ht="12">
      <c r="A250" s="228"/>
      <c r="B250" s="234"/>
    </row>
    <row r="251" spans="1:2" s="13" customFormat="1" ht="12">
      <c r="A251" s="228"/>
      <c r="B251" s="234"/>
    </row>
    <row r="252" spans="1:2" s="13" customFormat="1" ht="12">
      <c r="A252" s="228"/>
      <c r="B252" s="234"/>
    </row>
    <row r="253" spans="1:2" s="13" customFormat="1" ht="12">
      <c r="A253" s="228"/>
      <c r="B253" s="234"/>
    </row>
    <row r="254" spans="1:2" s="13" customFormat="1" ht="12">
      <c r="A254" s="228"/>
      <c r="B254" s="234"/>
    </row>
    <row r="255" spans="1:2" s="13" customFormat="1" ht="12">
      <c r="A255" s="228"/>
      <c r="B255" s="234"/>
    </row>
    <row r="256" spans="1:2" s="13" customFormat="1" ht="12">
      <c r="A256" s="228"/>
      <c r="B256" s="234"/>
    </row>
    <row r="257" spans="1:2" s="13" customFormat="1" ht="12">
      <c r="A257" s="228"/>
      <c r="B257" s="234"/>
    </row>
    <row r="258" spans="1:2" s="13" customFormat="1" ht="12">
      <c r="A258" s="228"/>
      <c r="B258" s="234"/>
    </row>
    <row r="259" spans="1:2" s="13" customFormat="1" ht="12">
      <c r="A259" s="228"/>
      <c r="B259" s="234"/>
    </row>
    <row r="260" spans="1:2" s="13" customFormat="1" ht="12">
      <c r="A260" s="228"/>
      <c r="B260" s="234"/>
    </row>
    <row r="261" spans="1:2" s="13" customFormat="1" ht="12">
      <c r="A261" s="228"/>
      <c r="B261" s="234"/>
    </row>
    <row r="262" spans="1:2" s="13" customFormat="1" ht="12">
      <c r="A262" s="228"/>
      <c r="B262" s="234"/>
    </row>
    <row r="263" spans="1:2" s="13" customFormat="1" ht="12">
      <c r="A263" s="228"/>
      <c r="B263" s="234"/>
    </row>
    <row r="264" spans="1:2" s="13" customFormat="1" ht="12">
      <c r="A264" s="228"/>
      <c r="B264" s="234"/>
    </row>
    <row r="265" spans="1:2" s="13" customFormat="1" ht="12">
      <c r="A265" s="228"/>
      <c r="B265" s="234"/>
    </row>
    <row r="266" spans="1:2" s="13" customFormat="1" ht="12">
      <c r="A266" s="228"/>
      <c r="B266" s="234"/>
    </row>
    <row r="267" spans="1:2" s="13" customFormat="1" ht="12">
      <c r="A267" s="228"/>
      <c r="B267" s="234"/>
    </row>
    <row r="268" spans="1:2" s="13" customFormat="1" ht="12">
      <c r="A268" s="228"/>
      <c r="B268" s="234"/>
    </row>
    <row r="269" spans="1:2" s="13" customFormat="1" ht="12">
      <c r="A269" s="228"/>
      <c r="B269" s="234"/>
    </row>
    <row r="270" spans="1:2" s="13" customFormat="1" ht="12">
      <c r="A270" s="228"/>
      <c r="B270" s="234"/>
    </row>
    <row r="271" spans="1:2" s="13" customFormat="1" ht="12">
      <c r="A271" s="228"/>
      <c r="B271" s="234"/>
    </row>
    <row r="272" spans="1:2" s="13" customFormat="1">
      <c r="A272" s="229"/>
      <c r="B272" s="230"/>
    </row>
    <row r="273" spans="1:2" s="13" customFormat="1">
      <c r="A273" s="229"/>
      <c r="B273" s="230"/>
    </row>
    <row r="274" spans="1:2" s="13" customFormat="1">
      <c r="A274" s="229"/>
      <c r="B274" s="230"/>
    </row>
  </sheetData>
  <pageMargins left="0.7" right="0.7" top="0.75" bottom="0.75" header="0.3" footer="0.3"/>
  <pageSetup paperSize="9" orientation="portrait" r:id="rId1"/>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G37"/>
  <sheetViews>
    <sheetView zoomScaleNormal="100" workbookViewId="0"/>
  </sheetViews>
  <sheetFormatPr defaultColWidth="9.33203125" defaultRowHeight="13.5"/>
  <cols>
    <col min="1" max="1" width="9.33203125" style="16"/>
    <col min="2" max="7" width="29.6640625" style="16" customWidth="1"/>
    <col min="8" max="16384" width="9.33203125" style="16"/>
  </cols>
  <sheetData>
    <row r="1" spans="1:7">
      <c r="A1" s="37" t="s">
        <v>685</v>
      </c>
    </row>
    <row r="2" spans="1:7" ht="17.25">
      <c r="A2" s="17" t="s">
        <v>683</v>
      </c>
    </row>
    <row r="3" spans="1:7" ht="17.25">
      <c r="A3" s="39" t="s">
        <v>684</v>
      </c>
    </row>
    <row r="4" spans="1:7" s="160" customFormat="1" ht="57.95" customHeight="1">
      <c r="A4" s="123" t="s">
        <v>252</v>
      </c>
      <c r="B4" s="123" t="s">
        <v>686</v>
      </c>
      <c r="C4" s="96" t="s">
        <v>1081</v>
      </c>
      <c r="D4" s="96" t="s">
        <v>1082</v>
      </c>
      <c r="E4" s="96" t="s">
        <v>1083</v>
      </c>
      <c r="F4" s="96" t="s">
        <v>1084</v>
      </c>
      <c r="G4" s="96" t="s">
        <v>1085</v>
      </c>
    </row>
    <row r="5" spans="1:7">
      <c r="A5" s="251" t="s">
        <v>256</v>
      </c>
      <c r="B5" s="289">
        <v>2353</v>
      </c>
      <c r="C5" s="290">
        <v>7.1</v>
      </c>
      <c r="D5" s="290">
        <v>30.6</v>
      </c>
      <c r="E5" s="290">
        <v>32.9</v>
      </c>
      <c r="F5" s="290">
        <v>17.100000000000001</v>
      </c>
      <c r="G5" s="290">
        <v>11.4</v>
      </c>
    </row>
    <row r="6" spans="1:7">
      <c r="A6" s="251" t="s">
        <v>250</v>
      </c>
      <c r="B6" s="289">
        <v>20121</v>
      </c>
      <c r="C6" s="291">
        <v>4.4000000000000004</v>
      </c>
      <c r="D6" s="291">
        <v>48.3</v>
      </c>
      <c r="E6" s="291">
        <v>50.5</v>
      </c>
      <c r="F6" s="291">
        <v>17.3</v>
      </c>
      <c r="G6" s="291">
        <v>11.7</v>
      </c>
    </row>
    <row r="7" spans="1:7">
      <c r="A7" s="251" t="s">
        <v>274</v>
      </c>
      <c r="B7" s="289">
        <v>22474</v>
      </c>
      <c r="C7" s="291">
        <v>4.7</v>
      </c>
      <c r="D7" s="291">
        <v>46.4</v>
      </c>
      <c r="E7" s="291">
        <v>48.7</v>
      </c>
      <c r="F7" s="291">
        <v>17.3</v>
      </c>
      <c r="G7" s="291">
        <v>11.7</v>
      </c>
    </row>
    <row r="8" spans="1:7">
      <c r="A8" s="22" t="s">
        <v>687</v>
      </c>
      <c r="B8"/>
      <c r="C8"/>
      <c r="D8"/>
      <c r="E8"/>
      <c r="F8"/>
      <c r="G8"/>
    </row>
    <row r="9" spans="1:7">
      <c r="A9" s="22" t="s">
        <v>1080</v>
      </c>
      <c r="B9"/>
      <c r="C9"/>
      <c r="D9"/>
      <c r="E9"/>
      <c r="F9"/>
      <c r="G9"/>
    </row>
    <row r="10" spans="1:7">
      <c r="A10" s="211" t="s">
        <v>1086</v>
      </c>
      <c r="B10"/>
      <c r="C10"/>
      <c r="D10"/>
      <c r="E10"/>
      <c r="F10"/>
      <c r="G10"/>
    </row>
    <row r="11" spans="1:7" ht="17.25">
      <c r="A11" s="17" t="s">
        <v>688</v>
      </c>
    </row>
    <row r="12" spans="1:7" ht="17.25">
      <c r="A12" s="39" t="s">
        <v>689</v>
      </c>
    </row>
    <row r="13" spans="1:7" s="294" customFormat="1" ht="62.1" customHeight="1">
      <c r="A13" s="123" t="s">
        <v>252</v>
      </c>
      <c r="B13" s="293" t="s">
        <v>690</v>
      </c>
      <c r="C13" s="96" t="s">
        <v>1081</v>
      </c>
      <c r="D13" s="96" t="s">
        <v>1082</v>
      </c>
      <c r="E13" s="96" t="s">
        <v>1083</v>
      </c>
      <c r="F13" s="96" t="s">
        <v>1084</v>
      </c>
      <c r="G13" s="96" t="s">
        <v>1085</v>
      </c>
    </row>
    <row r="14" spans="1:7" customFormat="1">
      <c r="A14" s="251" t="s">
        <v>256</v>
      </c>
      <c r="B14" s="292">
        <v>24263</v>
      </c>
      <c r="C14" s="290">
        <v>10.5</v>
      </c>
      <c r="D14" s="290">
        <v>26.2</v>
      </c>
      <c r="E14" s="290">
        <v>29.3</v>
      </c>
      <c r="F14" s="290">
        <v>13.5</v>
      </c>
      <c r="G14" s="290">
        <v>8.9</v>
      </c>
    </row>
    <row r="15" spans="1:7" customFormat="1">
      <c r="A15" s="251" t="s">
        <v>250</v>
      </c>
      <c r="B15" s="292">
        <v>26441</v>
      </c>
      <c r="C15" s="291">
        <v>7.1</v>
      </c>
      <c r="D15" s="291">
        <v>34.6</v>
      </c>
      <c r="E15" s="291">
        <v>37.200000000000003</v>
      </c>
      <c r="F15" s="291">
        <v>14.1</v>
      </c>
      <c r="G15" s="291">
        <v>9.3000000000000007</v>
      </c>
    </row>
    <row r="16" spans="1:7" customFormat="1">
      <c r="A16" s="251" t="s">
        <v>274</v>
      </c>
      <c r="B16" s="292">
        <v>50704</v>
      </c>
      <c r="C16" s="291">
        <v>8.8000000000000007</v>
      </c>
      <c r="D16" s="291">
        <v>30.6</v>
      </c>
      <c r="E16" s="291">
        <v>33.5</v>
      </c>
      <c r="F16" s="291">
        <v>13.9</v>
      </c>
      <c r="G16" s="291">
        <v>9.1</v>
      </c>
    </row>
    <row r="17" spans="1:7" customFormat="1">
      <c r="A17" s="22" t="s">
        <v>687</v>
      </c>
    </row>
    <row r="18" spans="1:7" customFormat="1">
      <c r="A18" s="22" t="s">
        <v>1080</v>
      </c>
    </row>
    <row r="19" spans="1:7" customFormat="1">
      <c r="A19" s="211" t="s">
        <v>1087</v>
      </c>
    </row>
    <row r="20" spans="1:7" ht="17.25">
      <c r="A20" s="17" t="s">
        <v>691</v>
      </c>
    </row>
    <row r="21" spans="1:7" ht="17.25">
      <c r="A21" s="39" t="s">
        <v>692</v>
      </c>
    </row>
    <row r="22" spans="1:7" customFormat="1" ht="57.6" customHeight="1">
      <c r="A22" s="123" t="s">
        <v>252</v>
      </c>
      <c r="B22" s="96" t="s">
        <v>693</v>
      </c>
      <c r="C22" s="96" t="s">
        <v>1081</v>
      </c>
      <c r="D22" s="96" t="s">
        <v>1082</v>
      </c>
      <c r="E22" s="96" t="s">
        <v>1083</v>
      </c>
      <c r="F22" s="96" t="s">
        <v>1084</v>
      </c>
      <c r="G22" s="96" t="s">
        <v>1085</v>
      </c>
    </row>
    <row r="23" spans="1:7" customFormat="1">
      <c r="A23" s="251" t="s">
        <v>256</v>
      </c>
      <c r="B23" s="289">
        <v>521</v>
      </c>
      <c r="C23" s="290">
        <v>12.5</v>
      </c>
      <c r="D23" s="290">
        <v>18.8</v>
      </c>
      <c r="E23" s="290">
        <v>21.5</v>
      </c>
      <c r="F23" s="290">
        <v>11</v>
      </c>
      <c r="G23" s="290">
        <v>9</v>
      </c>
    </row>
    <row r="24" spans="1:7" customFormat="1">
      <c r="A24" s="251" t="s">
        <v>250</v>
      </c>
      <c r="B24" s="289">
        <v>524</v>
      </c>
      <c r="C24" s="291">
        <v>8.1999999999999993</v>
      </c>
      <c r="D24" s="291">
        <v>25.4</v>
      </c>
      <c r="E24" s="291">
        <v>27.7</v>
      </c>
      <c r="F24" s="291">
        <v>11</v>
      </c>
      <c r="G24" s="291">
        <v>9.4</v>
      </c>
    </row>
    <row r="25" spans="1:7" customFormat="1">
      <c r="A25" s="251" t="s">
        <v>274</v>
      </c>
      <c r="B25" s="289">
        <v>1045</v>
      </c>
      <c r="C25" s="291">
        <v>10.3</v>
      </c>
      <c r="D25" s="291">
        <v>22.1</v>
      </c>
      <c r="E25" s="291">
        <v>24.7</v>
      </c>
      <c r="F25" s="291">
        <v>11</v>
      </c>
      <c r="G25" s="291">
        <v>9.1999999999999993</v>
      </c>
    </row>
    <row r="26" spans="1:7" customFormat="1">
      <c r="A26" s="22" t="s">
        <v>687</v>
      </c>
    </row>
    <row r="27" spans="1:7" customFormat="1">
      <c r="A27" s="22" t="s">
        <v>1080</v>
      </c>
    </row>
    <row r="28" spans="1:7" customFormat="1">
      <c r="A28" s="211" t="s">
        <v>1087</v>
      </c>
    </row>
    <row r="29" spans="1:7" ht="17.25">
      <c r="A29" s="17" t="s">
        <v>694</v>
      </c>
    </row>
    <row r="30" spans="1:7" ht="17.25">
      <c r="A30" s="39" t="s">
        <v>695</v>
      </c>
    </row>
    <row r="31" spans="1:7" customFormat="1" ht="59.1" customHeight="1">
      <c r="A31" s="123" t="s">
        <v>252</v>
      </c>
      <c r="B31" s="123" t="s">
        <v>696</v>
      </c>
      <c r="C31" s="96" t="s">
        <v>1081</v>
      </c>
      <c r="D31" s="96" t="s">
        <v>1082</v>
      </c>
      <c r="E31" s="96" t="s">
        <v>1083</v>
      </c>
      <c r="F31" s="96" t="s">
        <v>1084</v>
      </c>
      <c r="G31" s="96" t="s">
        <v>1085</v>
      </c>
    </row>
    <row r="32" spans="1:7" customFormat="1">
      <c r="A32" s="251" t="s">
        <v>256</v>
      </c>
      <c r="B32" s="289">
        <v>38533</v>
      </c>
      <c r="C32" s="290">
        <v>10.199999999999999</v>
      </c>
      <c r="D32" s="290">
        <v>22.4</v>
      </c>
      <c r="E32" s="290">
        <v>25</v>
      </c>
      <c r="F32" s="290">
        <v>13.4</v>
      </c>
      <c r="G32" s="290">
        <v>9.1</v>
      </c>
    </row>
    <row r="33" spans="1:7" customFormat="1">
      <c r="A33" s="251" t="s">
        <v>250</v>
      </c>
      <c r="B33" s="289">
        <v>37880</v>
      </c>
      <c r="C33" s="291">
        <v>6.1</v>
      </c>
      <c r="D33" s="291">
        <v>29.3</v>
      </c>
      <c r="E33" s="291">
        <v>31.2</v>
      </c>
      <c r="F33" s="291">
        <v>13.9</v>
      </c>
      <c r="G33" s="291">
        <v>9.8000000000000007</v>
      </c>
    </row>
    <row r="34" spans="1:7" customFormat="1">
      <c r="A34" s="251" t="s">
        <v>274</v>
      </c>
      <c r="B34" s="289">
        <v>76413</v>
      </c>
      <c r="C34" s="291">
        <v>8.1999999999999993</v>
      </c>
      <c r="D34" s="291">
        <v>25.8</v>
      </c>
      <c r="E34" s="291">
        <v>28.1</v>
      </c>
      <c r="F34" s="291">
        <v>13.7</v>
      </c>
      <c r="G34" s="291">
        <v>9.4</v>
      </c>
    </row>
    <row r="35" spans="1:7" customFormat="1">
      <c r="A35" s="22" t="s">
        <v>687</v>
      </c>
    </row>
    <row r="36" spans="1:7" customFormat="1">
      <c r="A36" s="22" t="s">
        <v>1080</v>
      </c>
    </row>
    <row r="37" spans="1:7" customFormat="1">
      <c r="A37" s="211" t="s">
        <v>1087</v>
      </c>
    </row>
  </sheetData>
  <pageMargins left="0.7" right="0.7" top="0.75" bottom="0.75" header="0.3" footer="0.3"/>
  <pageSetup paperSize="9" orientation="portrait" r:id="rId1"/>
  <drawing r:id="rId2"/>
  <tableParts count="4">
    <tablePart r:id="rId3"/>
    <tablePart r:id="rId4"/>
    <tablePart r:id="rId5"/>
    <tablePart r:id="rId6"/>
  </tableParts>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P151"/>
  <sheetViews>
    <sheetView topLeftCell="A3" zoomScaleNormal="100" workbookViewId="0"/>
  </sheetViews>
  <sheetFormatPr defaultColWidth="9.33203125" defaultRowHeight="13.5"/>
  <cols>
    <col min="1" max="1" width="9.33203125" style="16"/>
    <col min="2" max="6" width="11" style="16" bestFit="1" customWidth="1"/>
    <col min="7" max="11" width="10.6640625" style="16" bestFit="1" customWidth="1"/>
    <col min="12" max="16" width="11" style="16" bestFit="1" customWidth="1"/>
    <col min="17" max="16384" width="9.33203125" style="16"/>
  </cols>
  <sheetData>
    <row r="1" spans="1:16">
      <c r="A1" s="37" t="s">
        <v>846</v>
      </c>
    </row>
    <row r="2" spans="1:16" ht="17.25">
      <c r="A2" s="17" t="s">
        <v>1090</v>
      </c>
    </row>
    <row r="3" spans="1:16" ht="17.25">
      <c r="A3" s="39" t="s">
        <v>1091</v>
      </c>
    </row>
    <row r="4" spans="1:16" ht="54">
      <c r="A4" s="170" t="s">
        <v>224</v>
      </c>
      <c r="B4" s="171" t="s">
        <v>697</v>
      </c>
      <c r="C4" s="186" t="s">
        <v>700</v>
      </c>
      <c r="D4" s="186" t="s">
        <v>701</v>
      </c>
      <c r="E4" s="287" t="s">
        <v>702</v>
      </c>
      <c r="F4" s="288" t="s">
        <v>703</v>
      </c>
      <c r="G4" s="171" t="s">
        <v>698</v>
      </c>
      <c r="H4" s="186" t="s">
        <v>704</v>
      </c>
      <c r="I4" s="186" t="s">
        <v>705</v>
      </c>
      <c r="J4" s="186" t="s">
        <v>706</v>
      </c>
      <c r="K4" s="172" t="s">
        <v>707</v>
      </c>
      <c r="L4" s="102" t="s">
        <v>699</v>
      </c>
      <c r="M4" s="102" t="s">
        <v>708</v>
      </c>
      <c r="N4" s="102" t="s">
        <v>709</v>
      </c>
      <c r="O4" s="102" t="s">
        <v>710</v>
      </c>
      <c r="P4" s="102" t="s">
        <v>711</v>
      </c>
    </row>
    <row r="5" spans="1:16">
      <c r="A5" s="16">
        <v>20</v>
      </c>
      <c r="B5" s="68">
        <v>28</v>
      </c>
      <c r="C5" s="16">
        <v>27</v>
      </c>
      <c r="D5" s="16">
        <v>28</v>
      </c>
      <c r="E5" s="16">
        <v>31</v>
      </c>
      <c r="F5" s="69">
        <v>32</v>
      </c>
      <c r="G5" s="68">
        <v>27</v>
      </c>
      <c r="H5" s="16">
        <v>20</v>
      </c>
      <c r="I5" s="16">
        <v>25</v>
      </c>
      <c r="J5" s="16">
        <v>29</v>
      </c>
      <c r="K5" s="69">
        <v>31</v>
      </c>
      <c r="L5" s="16">
        <v>1</v>
      </c>
      <c r="M5" s="16">
        <v>0</v>
      </c>
      <c r="N5" s="16">
        <v>0</v>
      </c>
      <c r="O5" s="16">
        <v>4</v>
      </c>
      <c r="P5" s="16">
        <v>8</v>
      </c>
    </row>
    <row r="6" spans="1:16">
      <c r="A6" s="16">
        <v>21</v>
      </c>
      <c r="B6" s="68">
        <v>29</v>
      </c>
      <c r="C6" s="16">
        <v>27</v>
      </c>
      <c r="D6" s="16">
        <v>28</v>
      </c>
      <c r="E6" s="16">
        <v>31</v>
      </c>
      <c r="F6" s="69">
        <v>32</v>
      </c>
      <c r="G6" s="68">
        <v>28</v>
      </c>
      <c r="H6" s="16">
        <v>22</v>
      </c>
      <c r="I6" s="16">
        <v>25</v>
      </c>
      <c r="J6" s="16">
        <v>29</v>
      </c>
      <c r="K6" s="69">
        <v>32</v>
      </c>
      <c r="L6" s="16">
        <v>1</v>
      </c>
      <c r="M6" s="16">
        <v>0</v>
      </c>
      <c r="N6" s="16">
        <v>0</v>
      </c>
      <c r="O6" s="16">
        <v>3</v>
      </c>
      <c r="P6" s="16">
        <v>7</v>
      </c>
    </row>
    <row r="7" spans="1:16">
      <c r="A7" s="16">
        <v>22</v>
      </c>
      <c r="B7" s="68">
        <v>29</v>
      </c>
      <c r="C7" s="16">
        <v>28</v>
      </c>
      <c r="D7" s="16">
        <v>28</v>
      </c>
      <c r="E7" s="16">
        <v>32</v>
      </c>
      <c r="F7" s="69">
        <v>32</v>
      </c>
      <c r="G7" s="68">
        <v>28</v>
      </c>
      <c r="H7" s="16">
        <v>21</v>
      </c>
      <c r="I7" s="16">
        <v>25</v>
      </c>
      <c r="J7" s="16">
        <v>30</v>
      </c>
      <c r="K7" s="69">
        <v>32</v>
      </c>
      <c r="L7" s="16">
        <v>1</v>
      </c>
      <c r="M7" s="16">
        <v>0</v>
      </c>
      <c r="N7" s="16">
        <v>0</v>
      </c>
      <c r="O7" s="16">
        <v>4</v>
      </c>
      <c r="P7" s="16">
        <v>8</v>
      </c>
    </row>
    <row r="8" spans="1:16">
      <c r="A8" s="16">
        <v>23</v>
      </c>
      <c r="B8" s="68">
        <v>30</v>
      </c>
      <c r="C8" s="16">
        <v>28</v>
      </c>
      <c r="D8" s="16">
        <v>28</v>
      </c>
      <c r="E8" s="16">
        <v>32</v>
      </c>
      <c r="F8" s="69">
        <v>32</v>
      </c>
      <c r="G8" s="68">
        <v>28</v>
      </c>
      <c r="H8" s="16">
        <v>21</v>
      </c>
      <c r="I8" s="16">
        <v>25</v>
      </c>
      <c r="J8" s="16">
        <v>30</v>
      </c>
      <c r="K8" s="69">
        <v>32</v>
      </c>
      <c r="L8" s="16">
        <v>1</v>
      </c>
      <c r="M8" s="16">
        <v>0</v>
      </c>
      <c r="N8" s="16">
        <v>0</v>
      </c>
      <c r="O8" s="16">
        <v>4</v>
      </c>
      <c r="P8" s="16">
        <v>8</v>
      </c>
    </row>
    <row r="9" spans="1:16">
      <c r="A9" s="16">
        <v>24</v>
      </c>
      <c r="B9" s="68">
        <v>30</v>
      </c>
      <c r="C9" s="16">
        <v>28</v>
      </c>
      <c r="D9" s="16">
        <v>28</v>
      </c>
      <c r="E9" s="16">
        <v>32</v>
      </c>
      <c r="F9" s="69">
        <v>32</v>
      </c>
      <c r="G9" s="68">
        <v>28</v>
      </c>
      <c r="H9" s="16">
        <v>20</v>
      </c>
      <c r="I9" s="16">
        <v>25</v>
      </c>
      <c r="J9" s="16">
        <v>30</v>
      </c>
      <c r="K9" s="69">
        <v>32</v>
      </c>
      <c r="L9" s="16">
        <v>1</v>
      </c>
      <c r="M9" s="16">
        <v>0</v>
      </c>
      <c r="N9" s="16">
        <v>0</v>
      </c>
      <c r="O9" s="16">
        <v>4</v>
      </c>
      <c r="P9" s="16">
        <v>9</v>
      </c>
    </row>
    <row r="10" spans="1:16">
      <c r="A10" s="16">
        <v>25</v>
      </c>
      <c r="B10" s="68">
        <v>30</v>
      </c>
      <c r="C10" s="16">
        <v>28</v>
      </c>
      <c r="D10" s="16">
        <v>28</v>
      </c>
      <c r="E10" s="16">
        <v>32</v>
      </c>
      <c r="F10" s="69">
        <v>32</v>
      </c>
      <c r="G10" s="68">
        <v>28</v>
      </c>
      <c r="H10" s="16">
        <v>20</v>
      </c>
      <c r="I10" s="16">
        <v>25</v>
      </c>
      <c r="J10" s="16">
        <v>30</v>
      </c>
      <c r="K10" s="69">
        <v>32</v>
      </c>
      <c r="L10" s="16">
        <v>2</v>
      </c>
      <c r="M10" s="16">
        <v>0</v>
      </c>
      <c r="N10" s="16">
        <v>0</v>
      </c>
      <c r="O10" s="16">
        <v>5</v>
      </c>
      <c r="P10" s="16">
        <v>9</v>
      </c>
    </row>
    <row r="11" spans="1:16">
      <c r="A11" s="16">
        <v>26</v>
      </c>
      <c r="B11" s="68">
        <v>30</v>
      </c>
      <c r="C11" s="16">
        <v>28</v>
      </c>
      <c r="D11" s="16">
        <v>28</v>
      </c>
      <c r="E11" s="16">
        <v>32</v>
      </c>
      <c r="F11" s="69">
        <v>32</v>
      </c>
      <c r="G11" s="68">
        <v>28</v>
      </c>
      <c r="H11" s="16">
        <v>20</v>
      </c>
      <c r="I11" s="16">
        <v>24</v>
      </c>
      <c r="J11" s="16">
        <v>30</v>
      </c>
      <c r="K11" s="69">
        <v>32</v>
      </c>
      <c r="L11" s="16">
        <v>2</v>
      </c>
      <c r="M11" s="16">
        <v>0</v>
      </c>
      <c r="N11" s="16">
        <v>0</v>
      </c>
      <c r="O11" s="16">
        <v>5</v>
      </c>
      <c r="P11" s="16">
        <v>10</v>
      </c>
    </row>
    <row r="12" spans="1:16">
      <c r="A12" s="16">
        <v>27</v>
      </c>
      <c r="B12" s="68">
        <v>30</v>
      </c>
      <c r="C12" s="16">
        <v>28</v>
      </c>
      <c r="D12" s="16">
        <v>28</v>
      </c>
      <c r="E12" s="16">
        <v>32</v>
      </c>
      <c r="F12" s="69">
        <v>32</v>
      </c>
      <c r="G12" s="68">
        <v>28</v>
      </c>
      <c r="H12" s="16">
        <v>20</v>
      </c>
      <c r="I12" s="16">
        <v>24</v>
      </c>
      <c r="J12" s="16">
        <v>30</v>
      </c>
      <c r="K12" s="69">
        <v>32</v>
      </c>
      <c r="L12" s="16">
        <v>2</v>
      </c>
      <c r="M12" s="16">
        <v>0</v>
      </c>
      <c r="N12" s="16">
        <v>0</v>
      </c>
      <c r="O12" s="16">
        <v>5</v>
      </c>
      <c r="P12" s="16">
        <v>10</v>
      </c>
    </row>
    <row r="13" spans="1:16">
      <c r="A13" s="16">
        <v>28</v>
      </c>
      <c r="B13" s="68">
        <v>30</v>
      </c>
      <c r="C13" s="16">
        <v>28</v>
      </c>
      <c r="D13" s="16">
        <v>28</v>
      </c>
      <c r="E13" s="16">
        <v>32</v>
      </c>
      <c r="F13" s="69">
        <v>32</v>
      </c>
      <c r="G13" s="68">
        <v>28</v>
      </c>
      <c r="H13" s="16">
        <v>19</v>
      </c>
      <c r="I13" s="16">
        <v>24</v>
      </c>
      <c r="J13" s="16">
        <v>30</v>
      </c>
      <c r="K13" s="69">
        <v>32</v>
      </c>
      <c r="L13" s="16">
        <v>2</v>
      </c>
      <c r="M13" s="16">
        <v>0</v>
      </c>
      <c r="N13" s="16">
        <v>0</v>
      </c>
      <c r="O13" s="16">
        <v>5</v>
      </c>
      <c r="P13" s="16">
        <v>10</v>
      </c>
    </row>
    <row r="14" spans="1:16">
      <c r="A14" s="16">
        <v>29</v>
      </c>
      <c r="B14" s="68">
        <v>30</v>
      </c>
      <c r="C14" s="16">
        <v>28</v>
      </c>
      <c r="D14" s="16">
        <v>28</v>
      </c>
      <c r="E14" s="16">
        <v>32</v>
      </c>
      <c r="F14" s="69">
        <v>32</v>
      </c>
      <c r="G14" s="68">
        <v>27</v>
      </c>
      <c r="H14" s="16">
        <v>19</v>
      </c>
      <c r="I14" s="16">
        <v>24</v>
      </c>
      <c r="J14" s="16">
        <v>30</v>
      </c>
      <c r="K14" s="69">
        <v>32</v>
      </c>
      <c r="L14" s="16">
        <v>2</v>
      </c>
      <c r="M14" s="16">
        <v>0</v>
      </c>
      <c r="N14" s="16">
        <v>0</v>
      </c>
      <c r="O14" s="16">
        <v>6</v>
      </c>
      <c r="P14" s="16">
        <v>10</v>
      </c>
    </row>
    <row r="15" spans="1:16">
      <c r="A15" s="16">
        <v>30</v>
      </c>
      <c r="B15" s="68">
        <v>30</v>
      </c>
      <c r="C15" s="16">
        <v>28</v>
      </c>
      <c r="D15" s="16">
        <v>28</v>
      </c>
      <c r="E15" s="16">
        <v>32</v>
      </c>
      <c r="F15" s="69">
        <v>32</v>
      </c>
      <c r="G15" s="68">
        <v>27</v>
      </c>
      <c r="H15" s="16">
        <v>19</v>
      </c>
      <c r="I15" s="16">
        <v>24</v>
      </c>
      <c r="J15" s="16">
        <v>30</v>
      </c>
      <c r="K15" s="69">
        <v>32</v>
      </c>
      <c r="L15" s="16">
        <v>2</v>
      </c>
      <c r="M15" s="16">
        <v>0</v>
      </c>
      <c r="N15" s="16">
        <v>0</v>
      </c>
      <c r="O15" s="16">
        <v>6</v>
      </c>
      <c r="P15" s="16">
        <v>10</v>
      </c>
    </row>
    <row r="16" spans="1:16">
      <c r="A16" s="16">
        <v>31</v>
      </c>
      <c r="B16" s="68">
        <v>30</v>
      </c>
      <c r="C16" s="16">
        <v>28</v>
      </c>
      <c r="D16" s="16">
        <v>28</v>
      </c>
      <c r="E16" s="16">
        <v>32</v>
      </c>
      <c r="F16" s="69">
        <v>32</v>
      </c>
      <c r="G16" s="68">
        <v>27</v>
      </c>
      <c r="H16" s="16">
        <v>19</v>
      </c>
      <c r="I16" s="16">
        <v>23</v>
      </c>
      <c r="J16" s="16">
        <v>30</v>
      </c>
      <c r="K16" s="69">
        <v>32</v>
      </c>
      <c r="L16" s="16">
        <v>2</v>
      </c>
      <c r="M16" s="16">
        <v>0</v>
      </c>
      <c r="N16" s="16">
        <v>0</v>
      </c>
      <c r="O16" s="16">
        <v>6</v>
      </c>
      <c r="P16" s="16">
        <v>10</v>
      </c>
    </row>
    <row r="17" spans="1:16">
      <c r="A17" s="16">
        <v>32</v>
      </c>
      <c r="B17" s="68">
        <v>30</v>
      </c>
      <c r="C17" s="16">
        <v>28</v>
      </c>
      <c r="D17" s="16">
        <v>28</v>
      </c>
      <c r="E17" s="16">
        <v>32</v>
      </c>
      <c r="F17" s="69">
        <v>32</v>
      </c>
      <c r="G17" s="68">
        <v>27</v>
      </c>
      <c r="H17" s="16">
        <v>18</v>
      </c>
      <c r="I17" s="16">
        <v>23</v>
      </c>
      <c r="J17" s="16">
        <v>30</v>
      </c>
      <c r="K17" s="69">
        <v>32</v>
      </c>
      <c r="L17" s="16">
        <v>3</v>
      </c>
      <c r="M17" s="16">
        <v>0</v>
      </c>
      <c r="N17" s="16">
        <v>0</v>
      </c>
      <c r="O17" s="16">
        <v>6</v>
      </c>
      <c r="P17" s="16">
        <v>11</v>
      </c>
    </row>
    <row r="18" spans="1:16">
      <c r="A18" s="16">
        <v>33</v>
      </c>
      <c r="B18" s="68">
        <v>30</v>
      </c>
      <c r="C18" s="16">
        <v>28</v>
      </c>
      <c r="D18" s="16">
        <v>28</v>
      </c>
      <c r="E18" s="16">
        <v>32</v>
      </c>
      <c r="F18" s="69">
        <v>32</v>
      </c>
      <c r="G18" s="68">
        <v>27</v>
      </c>
      <c r="H18" s="16">
        <v>18</v>
      </c>
      <c r="I18" s="16">
        <v>23</v>
      </c>
      <c r="J18" s="16">
        <v>30</v>
      </c>
      <c r="K18" s="69">
        <v>32</v>
      </c>
      <c r="L18" s="16">
        <v>3</v>
      </c>
      <c r="M18" s="16">
        <v>0</v>
      </c>
      <c r="N18" s="16">
        <v>0</v>
      </c>
      <c r="O18" s="16">
        <v>6</v>
      </c>
      <c r="P18" s="16">
        <v>11</v>
      </c>
    </row>
    <row r="19" spans="1:16">
      <c r="A19" s="16">
        <v>34</v>
      </c>
      <c r="B19" s="68">
        <v>30</v>
      </c>
      <c r="C19" s="16">
        <v>28</v>
      </c>
      <c r="D19" s="16">
        <v>28</v>
      </c>
      <c r="E19" s="16">
        <v>32</v>
      </c>
      <c r="F19" s="69">
        <v>32</v>
      </c>
      <c r="G19" s="68">
        <v>27</v>
      </c>
      <c r="H19" s="16">
        <v>18</v>
      </c>
      <c r="I19" s="16">
        <v>23</v>
      </c>
      <c r="J19" s="16">
        <v>30</v>
      </c>
      <c r="K19" s="69">
        <v>32</v>
      </c>
      <c r="L19" s="16">
        <v>3</v>
      </c>
      <c r="M19" s="16">
        <v>0</v>
      </c>
      <c r="N19" s="16">
        <v>1</v>
      </c>
      <c r="O19" s="16">
        <v>7</v>
      </c>
      <c r="P19" s="16">
        <v>11</v>
      </c>
    </row>
    <row r="20" spans="1:16">
      <c r="A20" s="16">
        <v>35</v>
      </c>
      <c r="B20" s="68">
        <v>30</v>
      </c>
      <c r="C20" s="16">
        <v>27</v>
      </c>
      <c r="D20" s="16">
        <v>28</v>
      </c>
      <c r="E20" s="16">
        <v>32</v>
      </c>
      <c r="F20" s="69">
        <v>32</v>
      </c>
      <c r="G20" s="68">
        <v>26</v>
      </c>
      <c r="H20" s="16">
        <v>17</v>
      </c>
      <c r="I20" s="16">
        <v>22</v>
      </c>
      <c r="J20" s="16">
        <v>30</v>
      </c>
      <c r="K20" s="69">
        <v>32</v>
      </c>
      <c r="L20" s="16">
        <v>3</v>
      </c>
      <c r="M20" s="16">
        <v>0</v>
      </c>
      <c r="N20" s="16">
        <v>1</v>
      </c>
      <c r="O20" s="16">
        <v>7</v>
      </c>
      <c r="P20" s="16">
        <v>12</v>
      </c>
    </row>
    <row r="21" spans="1:16">
      <c r="A21" s="16">
        <v>36</v>
      </c>
      <c r="B21" s="68">
        <v>30</v>
      </c>
      <c r="C21" s="16">
        <v>27</v>
      </c>
      <c r="D21" s="16">
        <v>28</v>
      </c>
      <c r="E21" s="16">
        <v>32</v>
      </c>
      <c r="F21" s="69">
        <v>32</v>
      </c>
      <c r="G21" s="68">
        <v>26</v>
      </c>
      <c r="H21" s="16">
        <v>17</v>
      </c>
      <c r="I21" s="16">
        <v>22</v>
      </c>
      <c r="J21" s="16">
        <v>30</v>
      </c>
      <c r="K21" s="69">
        <v>32</v>
      </c>
      <c r="L21" s="16">
        <v>3</v>
      </c>
      <c r="M21" s="16">
        <v>0</v>
      </c>
      <c r="N21" s="16">
        <v>1</v>
      </c>
      <c r="O21" s="16">
        <v>7</v>
      </c>
      <c r="P21" s="16">
        <v>12</v>
      </c>
    </row>
    <row r="22" spans="1:16">
      <c r="A22" s="16">
        <v>37</v>
      </c>
      <c r="B22" s="68">
        <v>30</v>
      </c>
      <c r="C22" s="16">
        <v>27</v>
      </c>
      <c r="D22" s="16">
        <v>28</v>
      </c>
      <c r="E22" s="16">
        <v>32</v>
      </c>
      <c r="F22" s="69">
        <v>32</v>
      </c>
      <c r="G22" s="68">
        <v>26</v>
      </c>
      <c r="H22" s="16">
        <v>17</v>
      </c>
      <c r="I22" s="16">
        <v>21</v>
      </c>
      <c r="J22" s="16">
        <v>30</v>
      </c>
      <c r="K22" s="69">
        <v>32</v>
      </c>
      <c r="L22" s="16">
        <v>4</v>
      </c>
      <c r="M22" s="16">
        <v>0</v>
      </c>
      <c r="N22" s="16">
        <v>1</v>
      </c>
      <c r="O22" s="16">
        <v>8</v>
      </c>
      <c r="P22" s="16">
        <v>12</v>
      </c>
    </row>
    <row r="23" spans="1:16">
      <c r="A23" s="16">
        <v>38</v>
      </c>
      <c r="B23" s="68">
        <v>30</v>
      </c>
      <c r="C23" s="16">
        <v>27</v>
      </c>
      <c r="D23" s="16">
        <v>28</v>
      </c>
      <c r="E23" s="16">
        <v>32</v>
      </c>
      <c r="F23" s="69">
        <v>32</v>
      </c>
      <c r="G23" s="68">
        <v>26</v>
      </c>
      <c r="H23" s="16">
        <v>16</v>
      </c>
      <c r="I23" s="16">
        <v>21</v>
      </c>
      <c r="J23" s="16">
        <v>29</v>
      </c>
      <c r="K23" s="69">
        <v>32</v>
      </c>
      <c r="L23" s="16">
        <v>4</v>
      </c>
      <c r="M23" s="16">
        <v>0</v>
      </c>
      <c r="N23" s="16">
        <v>1</v>
      </c>
      <c r="O23" s="16">
        <v>8</v>
      </c>
      <c r="P23" s="16">
        <v>13</v>
      </c>
    </row>
    <row r="24" spans="1:16">
      <c r="A24" s="16">
        <v>39</v>
      </c>
      <c r="B24" s="68">
        <v>30</v>
      </c>
      <c r="C24" s="16">
        <v>27</v>
      </c>
      <c r="D24" s="16">
        <v>28</v>
      </c>
      <c r="E24" s="16">
        <v>32</v>
      </c>
      <c r="F24" s="69">
        <v>32</v>
      </c>
      <c r="G24" s="68">
        <v>25</v>
      </c>
      <c r="H24" s="16">
        <v>16</v>
      </c>
      <c r="I24" s="16">
        <v>21</v>
      </c>
      <c r="J24" s="16">
        <v>29</v>
      </c>
      <c r="K24" s="69">
        <v>32</v>
      </c>
      <c r="L24" s="16">
        <v>4</v>
      </c>
      <c r="M24" s="16">
        <v>0</v>
      </c>
      <c r="N24" s="16">
        <v>1</v>
      </c>
      <c r="O24" s="16">
        <v>8</v>
      </c>
      <c r="P24" s="16">
        <v>13</v>
      </c>
    </row>
    <row r="25" spans="1:16">
      <c r="A25" s="16">
        <v>40</v>
      </c>
      <c r="B25" s="68">
        <v>30</v>
      </c>
      <c r="C25" s="16">
        <v>27</v>
      </c>
      <c r="D25" s="16">
        <v>28</v>
      </c>
      <c r="E25" s="16">
        <v>32</v>
      </c>
      <c r="F25" s="69">
        <v>32</v>
      </c>
      <c r="G25" s="68">
        <v>25</v>
      </c>
      <c r="H25" s="16">
        <v>15</v>
      </c>
      <c r="I25" s="16">
        <v>20</v>
      </c>
      <c r="J25" s="16">
        <v>29</v>
      </c>
      <c r="K25" s="69">
        <v>32</v>
      </c>
      <c r="L25" s="16">
        <v>5</v>
      </c>
      <c r="M25" s="16">
        <v>0</v>
      </c>
      <c r="N25" s="16">
        <v>1</v>
      </c>
      <c r="O25" s="16">
        <v>9</v>
      </c>
      <c r="P25" s="16">
        <v>13</v>
      </c>
    </row>
    <row r="26" spans="1:16">
      <c r="A26" s="16">
        <v>41</v>
      </c>
      <c r="B26" s="68">
        <v>30</v>
      </c>
      <c r="C26" s="16">
        <v>27</v>
      </c>
      <c r="D26" s="16">
        <v>28</v>
      </c>
      <c r="E26" s="16">
        <v>32</v>
      </c>
      <c r="F26" s="69">
        <v>32</v>
      </c>
      <c r="G26" s="68">
        <v>25</v>
      </c>
      <c r="H26" s="16">
        <v>15</v>
      </c>
      <c r="I26" s="16">
        <v>20</v>
      </c>
      <c r="J26" s="16">
        <v>29</v>
      </c>
      <c r="K26" s="69">
        <v>31</v>
      </c>
      <c r="L26" s="16">
        <v>5</v>
      </c>
      <c r="M26" s="16">
        <v>0</v>
      </c>
      <c r="N26" s="16">
        <v>1</v>
      </c>
      <c r="O26" s="16">
        <v>9</v>
      </c>
      <c r="P26" s="16">
        <v>13</v>
      </c>
    </row>
    <row r="27" spans="1:16">
      <c r="A27" s="16">
        <v>42</v>
      </c>
      <c r="B27" s="68">
        <v>30</v>
      </c>
      <c r="C27" s="16">
        <v>27</v>
      </c>
      <c r="D27" s="16">
        <v>28</v>
      </c>
      <c r="E27" s="16">
        <v>32</v>
      </c>
      <c r="F27" s="69">
        <v>32</v>
      </c>
      <c r="G27" s="68">
        <v>24</v>
      </c>
      <c r="H27" s="16">
        <v>14</v>
      </c>
      <c r="I27" s="16">
        <v>19</v>
      </c>
      <c r="J27" s="16">
        <v>28</v>
      </c>
      <c r="K27" s="69">
        <v>31</v>
      </c>
      <c r="L27" s="16">
        <v>5</v>
      </c>
      <c r="M27" s="16">
        <v>0</v>
      </c>
      <c r="N27" s="16">
        <v>2</v>
      </c>
      <c r="O27" s="16">
        <v>9</v>
      </c>
      <c r="P27" s="16">
        <v>14</v>
      </c>
    </row>
    <row r="28" spans="1:16">
      <c r="A28" s="16">
        <v>43</v>
      </c>
      <c r="B28" s="68">
        <v>30</v>
      </c>
      <c r="C28" s="16">
        <v>26</v>
      </c>
      <c r="D28" s="16">
        <v>28</v>
      </c>
      <c r="E28" s="16">
        <v>32</v>
      </c>
      <c r="F28" s="69">
        <v>32</v>
      </c>
      <c r="G28" s="68">
        <v>24</v>
      </c>
      <c r="H28" s="16">
        <v>14</v>
      </c>
      <c r="I28" s="16">
        <v>19</v>
      </c>
      <c r="J28" s="16">
        <v>28</v>
      </c>
      <c r="K28" s="69">
        <v>31</v>
      </c>
      <c r="L28" s="16">
        <v>6</v>
      </c>
      <c r="M28" s="16">
        <v>0</v>
      </c>
      <c r="N28" s="16">
        <v>2</v>
      </c>
      <c r="O28" s="16">
        <v>10</v>
      </c>
      <c r="P28" s="16">
        <v>14</v>
      </c>
    </row>
    <row r="29" spans="1:16">
      <c r="A29" s="16">
        <v>44</v>
      </c>
      <c r="B29" s="68">
        <v>30</v>
      </c>
      <c r="C29" s="16">
        <v>26</v>
      </c>
      <c r="D29" s="16">
        <v>28</v>
      </c>
      <c r="E29" s="16">
        <v>32</v>
      </c>
      <c r="F29" s="69">
        <v>32</v>
      </c>
      <c r="G29" s="68">
        <v>23</v>
      </c>
      <c r="H29" s="16">
        <v>14</v>
      </c>
      <c r="I29" s="16">
        <v>19</v>
      </c>
      <c r="J29" s="16">
        <v>28</v>
      </c>
      <c r="K29" s="69">
        <v>31</v>
      </c>
      <c r="L29" s="16">
        <v>6</v>
      </c>
      <c r="M29" s="16">
        <v>0</v>
      </c>
      <c r="N29" s="16">
        <v>2</v>
      </c>
      <c r="O29" s="16">
        <v>10</v>
      </c>
      <c r="P29" s="16">
        <v>14</v>
      </c>
    </row>
    <row r="30" spans="1:16">
      <c r="A30" s="16">
        <v>45</v>
      </c>
      <c r="B30" s="68">
        <v>30</v>
      </c>
      <c r="C30" s="16">
        <v>26</v>
      </c>
      <c r="D30" s="16">
        <v>28</v>
      </c>
      <c r="E30" s="16">
        <v>32</v>
      </c>
      <c r="F30" s="69">
        <v>32</v>
      </c>
      <c r="G30" s="68">
        <v>23</v>
      </c>
      <c r="H30" s="16">
        <v>13</v>
      </c>
      <c r="I30" s="16">
        <v>18</v>
      </c>
      <c r="J30" s="16">
        <v>28</v>
      </c>
      <c r="K30" s="69">
        <v>31</v>
      </c>
      <c r="L30" s="16">
        <v>6</v>
      </c>
      <c r="M30" s="16">
        <v>0</v>
      </c>
      <c r="N30" s="16">
        <v>2</v>
      </c>
      <c r="O30" s="16">
        <v>10</v>
      </c>
      <c r="P30" s="16">
        <v>14</v>
      </c>
    </row>
    <row r="31" spans="1:16">
      <c r="A31" s="16">
        <v>46</v>
      </c>
      <c r="B31" s="68">
        <v>30</v>
      </c>
      <c r="C31" s="16">
        <v>26</v>
      </c>
      <c r="D31" s="16">
        <v>28</v>
      </c>
      <c r="E31" s="16">
        <v>32</v>
      </c>
      <c r="F31" s="69">
        <v>32</v>
      </c>
      <c r="G31" s="68">
        <v>23</v>
      </c>
      <c r="H31" s="16">
        <v>13</v>
      </c>
      <c r="I31" s="16">
        <v>18</v>
      </c>
      <c r="J31" s="16">
        <v>27</v>
      </c>
      <c r="K31" s="69">
        <v>31</v>
      </c>
      <c r="L31" s="16">
        <v>6</v>
      </c>
      <c r="M31" s="16">
        <v>0</v>
      </c>
      <c r="N31" s="16">
        <v>2</v>
      </c>
      <c r="O31" s="16">
        <v>10</v>
      </c>
      <c r="P31" s="16">
        <v>15</v>
      </c>
    </row>
    <row r="32" spans="1:16">
      <c r="A32" s="16">
        <v>47</v>
      </c>
      <c r="B32" s="68">
        <v>30</v>
      </c>
      <c r="C32" s="16">
        <v>26</v>
      </c>
      <c r="D32" s="16">
        <v>28</v>
      </c>
      <c r="E32" s="16">
        <v>32</v>
      </c>
      <c r="F32" s="69">
        <v>32</v>
      </c>
      <c r="G32" s="68">
        <v>22</v>
      </c>
      <c r="H32" s="16">
        <v>12</v>
      </c>
      <c r="I32" s="16">
        <v>17</v>
      </c>
      <c r="J32" s="16">
        <v>27</v>
      </c>
      <c r="K32" s="69">
        <v>31</v>
      </c>
      <c r="L32" s="16">
        <v>7</v>
      </c>
      <c r="M32" s="16">
        <v>0</v>
      </c>
      <c r="N32" s="16">
        <v>3</v>
      </c>
      <c r="O32" s="16">
        <v>11</v>
      </c>
      <c r="P32" s="16">
        <v>15</v>
      </c>
    </row>
    <row r="33" spans="1:16">
      <c r="A33" s="16">
        <v>48</v>
      </c>
      <c r="B33" s="68">
        <v>30</v>
      </c>
      <c r="C33" s="16">
        <v>26</v>
      </c>
      <c r="D33" s="16">
        <v>28</v>
      </c>
      <c r="E33" s="16">
        <v>32</v>
      </c>
      <c r="F33" s="69">
        <v>32</v>
      </c>
      <c r="G33" s="68">
        <v>22</v>
      </c>
      <c r="H33" s="16">
        <v>12</v>
      </c>
      <c r="I33" s="16">
        <v>17</v>
      </c>
      <c r="J33" s="16">
        <v>27</v>
      </c>
      <c r="K33" s="69">
        <v>31</v>
      </c>
      <c r="L33" s="16">
        <v>7</v>
      </c>
      <c r="M33" s="16">
        <v>0</v>
      </c>
      <c r="N33" s="16">
        <v>3</v>
      </c>
      <c r="O33" s="16">
        <v>11</v>
      </c>
      <c r="P33" s="16">
        <v>15</v>
      </c>
    </row>
    <row r="34" spans="1:16">
      <c r="A34" s="16">
        <v>49</v>
      </c>
      <c r="B34" s="68">
        <v>29</v>
      </c>
      <c r="C34" s="16">
        <v>26</v>
      </c>
      <c r="D34" s="16">
        <v>28</v>
      </c>
      <c r="E34" s="16">
        <v>31</v>
      </c>
      <c r="F34" s="69">
        <v>32</v>
      </c>
      <c r="G34" s="68">
        <v>22</v>
      </c>
      <c r="H34" s="16">
        <v>12</v>
      </c>
      <c r="I34" s="16">
        <v>17</v>
      </c>
      <c r="J34" s="16">
        <v>26</v>
      </c>
      <c r="K34" s="69">
        <v>31</v>
      </c>
      <c r="L34" s="16">
        <v>7</v>
      </c>
      <c r="M34" s="16">
        <v>0</v>
      </c>
      <c r="N34" s="16">
        <v>3</v>
      </c>
      <c r="O34" s="16">
        <v>11</v>
      </c>
      <c r="P34" s="16">
        <v>15</v>
      </c>
    </row>
    <row r="35" spans="1:16">
      <c r="A35" s="16">
        <v>50</v>
      </c>
      <c r="B35" s="68">
        <v>29</v>
      </c>
      <c r="C35" s="16">
        <v>26</v>
      </c>
      <c r="D35" s="16">
        <v>28</v>
      </c>
      <c r="E35" s="16">
        <v>31</v>
      </c>
      <c r="F35" s="69">
        <v>32</v>
      </c>
      <c r="G35" s="68">
        <v>21</v>
      </c>
      <c r="H35" s="16">
        <v>11</v>
      </c>
      <c r="I35" s="16">
        <v>16</v>
      </c>
      <c r="J35" s="16">
        <v>26</v>
      </c>
      <c r="K35" s="69">
        <v>30</v>
      </c>
      <c r="L35" s="16">
        <v>8</v>
      </c>
      <c r="M35" s="16">
        <v>0</v>
      </c>
      <c r="N35" s="16">
        <v>4</v>
      </c>
      <c r="O35" s="16">
        <v>12</v>
      </c>
      <c r="P35" s="16">
        <v>16</v>
      </c>
    </row>
    <row r="36" spans="1:16">
      <c r="A36" s="16">
        <v>51</v>
      </c>
      <c r="B36" s="68">
        <v>29</v>
      </c>
      <c r="C36" s="16">
        <v>26</v>
      </c>
      <c r="D36" s="16">
        <v>28</v>
      </c>
      <c r="E36" s="16">
        <v>31</v>
      </c>
      <c r="F36" s="69">
        <v>32</v>
      </c>
      <c r="G36" s="68">
        <v>21</v>
      </c>
      <c r="H36" s="16">
        <v>11</v>
      </c>
      <c r="I36" s="16">
        <v>16</v>
      </c>
      <c r="J36" s="16">
        <v>26</v>
      </c>
      <c r="K36" s="69">
        <v>30</v>
      </c>
      <c r="L36" s="16">
        <v>8</v>
      </c>
      <c r="M36" s="16">
        <v>0</v>
      </c>
      <c r="N36" s="16">
        <v>4</v>
      </c>
      <c r="O36" s="16">
        <v>12</v>
      </c>
      <c r="P36" s="16">
        <v>16</v>
      </c>
    </row>
    <row r="37" spans="1:16">
      <c r="A37" s="16">
        <v>52</v>
      </c>
      <c r="B37" s="68">
        <v>29</v>
      </c>
      <c r="C37" s="16">
        <v>25</v>
      </c>
      <c r="D37" s="16">
        <v>28</v>
      </c>
      <c r="E37" s="16">
        <v>31</v>
      </c>
      <c r="F37" s="69">
        <v>32</v>
      </c>
      <c r="G37" s="68">
        <v>21</v>
      </c>
      <c r="H37" s="16">
        <v>11</v>
      </c>
      <c r="I37" s="16">
        <v>16</v>
      </c>
      <c r="J37" s="16">
        <v>25</v>
      </c>
      <c r="K37" s="69">
        <v>30</v>
      </c>
      <c r="L37" s="16">
        <v>8</v>
      </c>
      <c r="M37" s="16">
        <v>1</v>
      </c>
      <c r="N37" s="16">
        <v>4</v>
      </c>
      <c r="O37" s="16">
        <v>12</v>
      </c>
      <c r="P37" s="16">
        <v>16</v>
      </c>
    </row>
    <row r="38" spans="1:16">
      <c r="A38" s="16">
        <v>53</v>
      </c>
      <c r="B38" s="68">
        <v>29</v>
      </c>
      <c r="C38" s="16">
        <v>25</v>
      </c>
      <c r="D38" s="16">
        <v>27</v>
      </c>
      <c r="E38" s="16">
        <v>31</v>
      </c>
      <c r="F38" s="69">
        <v>32</v>
      </c>
      <c r="G38" s="68">
        <v>20</v>
      </c>
      <c r="H38" s="16">
        <v>11</v>
      </c>
      <c r="I38" s="16">
        <v>16</v>
      </c>
      <c r="J38" s="16">
        <v>25</v>
      </c>
      <c r="K38" s="69">
        <v>30</v>
      </c>
      <c r="L38" s="16">
        <v>8</v>
      </c>
      <c r="M38" s="16">
        <v>1</v>
      </c>
      <c r="N38" s="16">
        <v>4</v>
      </c>
      <c r="O38" s="16">
        <v>12</v>
      </c>
      <c r="P38" s="16">
        <v>16</v>
      </c>
    </row>
    <row r="39" spans="1:16">
      <c r="A39" s="16">
        <v>54</v>
      </c>
      <c r="B39" s="68">
        <v>29</v>
      </c>
      <c r="C39" s="16">
        <v>25</v>
      </c>
      <c r="D39" s="16">
        <v>27</v>
      </c>
      <c r="E39" s="16">
        <v>31</v>
      </c>
      <c r="F39" s="69">
        <v>32</v>
      </c>
      <c r="G39" s="68">
        <v>20</v>
      </c>
      <c r="H39" s="16">
        <v>10</v>
      </c>
      <c r="I39" s="16">
        <v>15</v>
      </c>
      <c r="J39" s="16">
        <v>24</v>
      </c>
      <c r="K39" s="69">
        <v>30</v>
      </c>
      <c r="L39" s="16">
        <v>9</v>
      </c>
      <c r="M39" s="16">
        <v>1</v>
      </c>
      <c r="N39" s="16">
        <v>5</v>
      </c>
      <c r="O39" s="16">
        <v>13</v>
      </c>
      <c r="P39" s="16">
        <v>16</v>
      </c>
    </row>
    <row r="40" spans="1:16">
      <c r="A40" s="16">
        <v>55</v>
      </c>
      <c r="B40" s="68">
        <v>29</v>
      </c>
      <c r="C40" s="16">
        <v>25</v>
      </c>
      <c r="D40" s="16">
        <v>27</v>
      </c>
      <c r="E40" s="16">
        <v>31</v>
      </c>
      <c r="F40" s="69">
        <v>32</v>
      </c>
      <c r="G40" s="68">
        <v>19</v>
      </c>
      <c r="H40" s="16">
        <v>10</v>
      </c>
      <c r="I40" s="16">
        <v>15</v>
      </c>
      <c r="J40" s="16">
        <v>24</v>
      </c>
      <c r="K40" s="69">
        <v>29</v>
      </c>
      <c r="L40" s="16">
        <v>9</v>
      </c>
      <c r="M40" s="16">
        <v>1</v>
      </c>
      <c r="N40" s="16">
        <v>5</v>
      </c>
      <c r="O40" s="16">
        <v>13</v>
      </c>
      <c r="P40" s="16">
        <v>17</v>
      </c>
    </row>
    <row r="41" spans="1:16">
      <c r="A41" s="16">
        <v>56</v>
      </c>
      <c r="B41" s="68">
        <v>29</v>
      </c>
      <c r="C41" s="16">
        <v>25</v>
      </c>
      <c r="D41" s="16">
        <v>27</v>
      </c>
      <c r="E41" s="16">
        <v>31</v>
      </c>
      <c r="F41" s="69">
        <v>32</v>
      </c>
      <c r="G41" s="68">
        <v>19</v>
      </c>
      <c r="H41" s="16">
        <v>9</v>
      </c>
      <c r="I41" s="16">
        <v>14</v>
      </c>
      <c r="J41" s="16">
        <v>23</v>
      </c>
      <c r="K41" s="69">
        <v>29</v>
      </c>
      <c r="L41" s="16">
        <v>9</v>
      </c>
      <c r="M41" s="16">
        <v>1</v>
      </c>
      <c r="N41" s="16">
        <v>6</v>
      </c>
      <c r="O41" s="16">
        <v>13</v>
      </c>
      <c r="P41" s="16">
        <v>17</v>
      </c>
    </row>
    <row r="42" spans="1:16">
      <c r="A42" s="16">
        <v>57</v>
      </c>
      <c r="B42" s="68">
        <v>28</v>
      </c>
      <c r="C42" s="16">
        <v>24</v>
      </c>
      <c r="D42" s="16">
        <v>27</v>
      </c>
      <c r="E42" s="16">
        <v>31</v>
      </c>
      <c r="F42" s="69">
        <v>32</v>
      </c>
      <c r="G42" s="68">
        <v>18</v>
      </c>
      <c r="H42" s="16">
        <v>9</v>
      </c>
      <c r="I42" s="16">
        <v>14</v>
      </c>
      <c r="J42" s="16">
        <v>23</v>
      </c>
      <c r="K42" s="69">
        <v>29</v>
      </c>
      <c r="L42" s="16">
        <v>10</v>
      </c>
      <c r="M42" s="16">
        <v>1</v>
      </c>
      <c r="N42" s="16">
        <v>6</v>
      </c>
      <c r="O42" s="16">
        <v>13</v>
      </c>
      <c r="P42" s="16">
        <v>17</v>
      </c>
    </row>
    <row r="43" spans="1:16">
      <c r="A43" s="16">
        <v>58</v>
      </c>
      <c r="B43" s="68">
        <v>28</v>
      </c>
      <c r="C43" s="16">
        <v>24</v>
      </c>
      <c r="D43" s="16">
        <v>27</v>
      </c>
      <c r="E43" s="16">
        <v>31</v>
      </c>
      <c r="F43" s="69">
        <v>32</v>
      </c>
      <c r="G43" s="68">
        <v>18</v>
      </c>
      <c r="H43" s="16">
        <v>8</v>
      </c>
      <c r="I43" s="16">
        <v>13</v>
      </c>
      <c r="J43" s="16">
        <v>22</v>
      </c>
      <c r="K43" s="69">
        <v>28</v>
      </c>
      <c r="L43" s="16">
        <v>10</v>
      </c>
      <c r="M43" s="16">
        <v>1</v>
      </c>
      <c r="N43" s="16">
        <v>6</v>
      </c>
      <c r="O43" s="16">
        <v>14</v>
      </c>
      <c r="P43" s="16">
        <v>18</v>
      </c>
    </row>
    <row r="44" spans="1:16">
      <c r="A44" s="16">
        <v>59</v>
      </c>
      <c r="B44" s="68">
        <v>28</v>
      </c>
      <c r="C44" s="16">
        <v>24</v>
      </c>
      <c r="D44" s="16">
        <v>27</v>
      </c>
      <c r="E44" s="16">
        <v>31</v>
      </c>
      <c r="F44" s="69">
        <v>32</v>
      </c>
      <c r="G44" s="68">
        <v>17</v>
      </c>
      <c r="H44" s="16">
        <v>8</v>
      </c>
      <c r="I44" s="16">
        <v>13</v>
      </c>
      <c r="J44" s="16">
        <v>22</v>
      </c>
      <c r="K44" s="69">
        <v>28</v>
      </c>
      <c r="L44" s="16">
        <v>10</v>
      </c>
      <c r="M44" s="16">
        <v>1</v>
      </c>
      <c r="N44" s="16">
        <v>7</v>
      </c>
      <c r="O44" s="16">
        <v>14</v>
      </c>
      <c r="P44" s="16">
        <v>18</v>
      </c>
    </row>
    <row r="45" spans="1:16">
      <c r="A45" s="16">
        <v>60</v>
      </c>
      <c r="B45" s="68">
        <v>28</v>
      </c>
      <c r="C45" s="16">
        <v>24</v>
      </c>
      <c r="D45" s="16">
        <v>27</v>
      </c>
      <c r="E45" s="16">
        <v>30</v>
      </c>
      <c r="F45" s="69">
        <v>32</v>
      </c>
      <c r="G45" s="68">
        <v>17</v>
      </c>
      <c r="H45" s="16">
        <v>7</v>
      </c>
      <c r="I45" s="16">
        <v>12</v>
      </c>
      <c r="J45" s="16">
        <v>21</v>
      </c>
      <c r="K45" s="69">
        <v>28</v>
      </c>
      <c r="L45" s="16">
        <v>11</v>
      </c>
      <c r="M45" s="16">
        <v>1</v>
      </c>
      <c r="N45" s="16">
        <v>7</v>
      </c>
      <c r="O45" s="16">
        <v>15</v>
      </c>
      <c r="P45" s="16">
        <v>18</v>
      </c>
    </row>
    <row r="46" spans="1:16">
      <c r="A46" s="16">
        <v>61</v>
      </c>
      <c r="B46" s="68">
        <v>28</v>
      </c>
      <c r="C46" s="16">
        <v>24</v>
      </c>
      <c r="D46" s="16">
        <v>26</v>
      </c>
      <c r="E46" s="16">
        <v>30</v>
      </c>
      <c r="F46" s="69">
        <v>32</v>
      </c>
      <c r="G46" s="68">
        <v>16</v>
      </c>
      <c r="H46" s="16">
        <v>7</v>
      </c>
      <c r="I46" s="16">
        <v>12</v>
      </c>
      <c r="J46" s="16">
        <v>20</v>
      </c>
      <c r="K46" s="69">
        <v>24</v>
      </c>
      <c r="L46" s="16">
        <v>12</v>
      </c>
      <c r="M46" s="16">
        <v>4</v>
      </c>
      <c r="N46" s="16">
        <v>8</v>
      </c>
      <c r="O46" s="16">
        <v>15</v>
      </c>
      <c r="P46" s="16">
        <v>19</v>
      </c>
    </row>
    <row r="47" spans="1:16">
      <c r="A47" s="16">
        <v>62</v>
      </c>
      <c r="B47" s="68">
        <v>28</v>
      </c>
      <c r="C47" s="16">
        <v>23</v>
      </c>
      <c r="D47" s="16">
        <v>26</v>
      </c>
      <c r="E47" s="16">
        <v>30</v>
      </c>
      <c r="F47" s="69">
        <v>32</v>
      </c>
      <c r="G47" s="68">
        <v>15</v>
      </c>
      <c r="H47" s="16">
        <v>6</v>
      </c>
      <c r="I47" s="16">
        <v>11</v>
      </c>
      <c r="J47" s="16">
        <v>20</v>
      </c>
      <c r="K47" s="69">
        <v>24</v>
      </c>
      <c r="L47" s="16">
        <v>12</v>
      </c>
      <c r="M47" s="16">
        <v>4</v>
      </c>
      <c r="N47" s="16">
        <v>8</v>
      </c>
      <c r="O47" s="16">
        <v>16</v>
      </c>
      <c r="P47" s="16">
        <v>19</v>
      </c>
    </row>
    <row r="48" spans="1:16">
      <c r="A48" s="16">
        <v>63</v>
      </c>
      <c r="B48" s="68">
        <v>28</v>
      </c>
      <c r="C48" s="16">
        <v>23</v>
      </c>
      <c r="D48" s="16">
        <v>26</v>
      </c>
      <c r="E48" s="16">
        <v>30</v>
      </c>
      <c r="F48" s="69">
        <v>31</v>
      </c>
      <c r="G48" s="68">
        <v>15</v>
      </c>
      <c r="H48" s="16">
        <v>6</v>
      </c>
      <c r="I48" s="16">
        <v>10</v>
      </c>
      <c r="J48" s="16">
        <v>19</v>
      </c>
      <c r="K48" s="69">
        <v>23</v>
      </c>
      <c r="L48" s="16">
        <v>12</v>
      </c>
      <c r="M48" s="16">
        <v>4</v>
      </c>
      <c r="N48" s="16">
        <v>9</v>
      </c>
      <c r="O48" s="16">
        <v>16</v>
      </c>
      <c r="P48" s="16">
        <v>20</v>
      </c>
    </row>
    <row r="49" spans="1:16">
      <c r="A49" s="16">
        <v>64</v>
      </c>
      <c r="B49" s="68">
        <v>28</v>
      </c>
      <c r="C49" s="16">
        <v>23</v>
      </c>
      <c r="D49" s="16">
        <v>26</v>
      </c>
      <c r="E49" s="16">
        <v>30</v>
      </c>
      <c r="F49" s="69">
        <v>31</v>
      </c>
      <c r="G49" s="68">
        <v>14</v>
      </c>
      <c r="H49" s="16">
        <v>5</v>
      </c>
      <c r="I49" s="16">
        <v>10</v>
      </c>
      <c r="J49" s="16">
        <v>18</v>
      </c>
      <c r="K49" s="69">
        <v>23</v>
      </c>
      <c r="L49" s="16">
        <v>13</v>
      </c>
      <c r="M49" s="16">
        <v>5</v>
      </c>
      <c r="N49" s="16">
        <v>9</v>
      </c>
      <c r="O49" s="16">
        <v>16</v>
      </c>
      <c r="P49" s="16">
        <v>20</v>
      </c>
    </row>
    <row r="50" spans="1:16">
      <c r="A50" s="16">
        <v>65</v>
      </c>
      <c r="B50" s="68">
        <v>28</v>
      </c>
      <c r="C50" s="16">
        <v>22</v>
      </c>
      <c r="D50" s="16">
        <v>26</v>
      </c>
      <c r="E50" s="16">
        <v>29</v>
      </c>
      <c r="F50" s="69">
        <v>31</v>
      </c>
      <c r="G50" s="68">
        <v>14</v>
      </c>
      <c r="H50" s="16">
        <v>5</v>
      </c>
      <c r="I50" s="16">
        <v>9</v>
      </c>
      <c r="J50" s="16">
        <v>18</v>
      </c>
      <c r="K50" s="69">
        <v>22</v>
      </c>
      <c r="L50" s="16">
        <v>13</v>
      </c>
      <c r="M50" s="16">
        <v>5</v>
      </c>
      <c r="N50" s="16">
        <v>9</v>
      </c>
      <c r="O50" s="16">
        <v>17</v>
      </c>
      <c r="P50" s="16">
        <v>20</v>
      </c>
    </row>
    <row r="51" spans="1:16">
      <c r="A51" s="16">
        <v>66</v>
      </c>
      <c r="B51" s="68">
        <v>28</v>
      </c>
      <c r="C51" s="16">
        <v>22</v>
      </c>
      <c r="D51" s="16">
        <v>25</v>
      </c>
      <c r="E51" s="16">
        <v>29</v>
      </c>
      <c r="F51" s="69">
        <v>31</v>
      </c>
      <c r="G51" s="68">
        <v>13</v>
      </c>
      <c r="H51" s="16">
        <v>5</v>
      </c>
      <c r="I51" s="16">
        <v>9</v>
      </c>
      <c r="J51" s="16">
        <v>17</v>
      </c>
      <c r="K51" s="69">
        <v>22</v>
      </c>
      <c r="L51" s="16">
        <v>14</v>
      </c>
      <c r="M51" s="16">
        <v>5</v>
      </c>
      <c r="N51" s="16">
        <v>10</v>
      </c>
      <c r="O51" s="16">
        <v>17</v>
      </c>
      <c r="P51" s="16">
        <v>21</v>
      </c>
    </row>
    <row r="52" spans="1:16">
      <c r="A52" s="16">
        <v>67</v>
      </c>
      <c r="B52" s="68">
        <v>27</v>
      </c>
      <c r="C52" s="16">
        <v>22</v>
      </c>
      <c r="D52" s="16">
        <v>25</v>
      </c>
      <c r="E52" s="16">
        <v>29</v>
      </c>
      <c r="F52" s="69">
        <v>31</v>
      </c>
      <c r="G52" s="68">
        <v>13</v>
      </c>
      <c r="H52" s="16">
        <v>4</v>
      </c>
      <c r="I52" s="16">
        <v>8</v>
      </c>
      <c r="J52" s="16">
        <v>17</v>
      </c>
      <c r="K52" s="69">
        <v>21</v>
      </c>
      <c r="L52" s="16">
        <v>14</v>
      </c>
      <c r="M52" s="16">
        <v>6</v>
      </c>
      <c r="N52" s="16">
        <v>10</v>
      </c>
      <c r="O52" s="16">
        <v>18</v>
      </c>
      <c r="P52" s="16">
        <v>21</v>
      </c>
    </row>
    <row r="53" spans="1:16">
      <c r="A53" s="16">
        <v>68</v>
      </c>
      <c r="B53" s="68">
        <v>27</v>
      </c>
      <c r="C53" s="16">
        <v>21</v>
      </c>
      <c r="D53" s="16">
        <v>25</v>
      </c>
      <c r="E53" s="16">
        <v>29</v>
      </c>
      <c r="F53" s="69">
        <v>31</v>
      </c>
      <c r="G53" s="68">
        <v>12</v>
      </c>
      <c r="H53" s="16">
        <v>4</v>
      </c>
      <c r="I53" s="16">
        <v>8</v>
      </c>
      <c r="J53" s="16">
        <v>16</v>
      </c>
      <c r="K53" s="69">
        <v>21</v>
      </c>
      <c r="L53" s="16">
        <v>14</v>
      </c>
      <c r="M53" s="16">
        <v>6</v>
      </c>
      <c r="N53" s="16">
        <v>10</v>
      </c>
      <c r="O53" s="16">
        <v>18</v>
      </c>
      <c r="P53" s="16">
        <v>21</v>
      </c>
    </row>
    <row r="54" spans="1:16">
      <c r="A54" s="16">
        <v>69</v>
      </c>
      <c r="B54" s="68">
        <v>27</v>
      </c>
      <c r="C54" s="16">
        <v>21</v>
      </c>
      <c r="D54" s="16">
        <v>25</v>
      </c>
      <c r="E54" s="16">
        <v>29</v>
      </c>
      <c r="F54" s="69">
        <v>31</v>
      </c>
      <c r="G54" s="68">
        <v>12</v>
      </c>
      <c r="H54" s="16">
        <v>3</v>
      </c>
      <c r="I54" s="16">
        <v>7</v>
      </c>
      <c r="J54" s="16">
        <v>16</v>
      </c>
      <c r="K54" s="69">
        <v>20</v>
      </c>
      <c r="L54" s="16">
        <v>15</v>
      </c>
      <c r="M54" s="16">
        <v>6</v>
      </c>
      <c r="N54" s="16">
        <v>11</v>
      </c>
      <c r="O54" s="16">
        <v>18</v>
      </c>
      <c r="P54" s="16">
        <v>21</v>
      </c>
    </row>
    <row r="55" spans="1:16">
      <c r="A55" s="16">
        <v>70</v>
      </c>
      <c r="B55" s="68">
        <v>27</v>
      </c>
      <c r="C55" s="16">
        <v>21</v>
      </c>
      <c r="D55" s="16">
        <v>24</v>
      </c>
      <c r="E55" s="16">
        <v>29</v>
      </c>
      <c r="F55" s="69">
        <v>31</v>
      </c>
      <c r="G55" s="68">
        <v>11</v>
      </c>
      <c r="H55" s="16">
        <v>3</v>
      </c>
      <c r="I55" s="16">
        <v>7</v>
      </c>
      <c r="J55" s="16">
        <v>15</v>
      </c>
      <c r="K55" s="69">
        <v>20</v>
      </c>
      <c r="L55" s="16">
        <v>15</v>
      </c>
      <c r="M55" s="16">
        <v>6</v>
      </c>
      <c r="N55" s="16">
        <v>11</v>
      </c>
      <c r="O55" s="16">
        <v>18</v>
      </c>
      <c r="P55" s="16">
        <v>22</v>
      </c>
    </row>
    <row r="56" spans="1:16">
      <c r="A56" s="16">
        <v>71</v>
      </c>
      <c r="B56" s="68">
        <v>27</v>
      </c>
      <c r="C56" s="16">
        <v>20</v>
      </c>
      <c r="D56" s="16">
        <v>24</v>
      </c>
      <c r="E56" s="16">
        <v>28</v>
      </c>
      <c r="F56" s="69">
        <v>30</v>
      </c>
      <c r="G56" s="68">
        <v>10</v>
      </c>
      <c r="H56" s="16">
        <v>2</v>
      </c>
      <c r="I56" s="16">
        <v>6</v>
      </c>
      <c r="J56" s="16">
        <v>15</v>
      </c>
      <c r="K56" s="69">
        <v>19</v>
      </c>
      <c r="L56" s="16">
        <v>15</v>
      </c>
      <c r="M56" s="16">
        <v>7</v>
      </c>
      <c r="N56" s="16">
        <v>11</v>
      </c>
      <c r="O56" s="16">
        <v>19</v>
      </c>
      <c r="P56" s="16">
        <v>22</v>
      </c>
    </row>
    <row r="57" spans="1:16">
      <c r="A57" s="16">
        <v>72</v>
      </c>
      <c r="B57" s="68">
        <v>27</v>
      </c>
      <c r="C57" s="16">
        <v>20</v>
      </c>
      <c r="D57" s="16">
        <v>24</v>
      </c>
      <c r="E57" s="16">
        <v>28</v>
      </c>
      <c r="F57" s="69">
        <v>30</v>
      </c>
      <c r="G57" s="68">
        <v>10</v>
      </c>
      <c r="H57" s="16">
        <v>2</v>
      </c>
      <c r="I57" s="16">
        <v>6</v>
      </c>
      <c r="J57" s="16">
        <v>14</v>
      </c>
      <c r="K57" s="69">
        <v>19</v>
      </c>
      <c r="L57" s="16">
        <v>16</v>
      </c>
      <c r="M57" s="16">
        <v>7</v>
      </c>
      <c r="N57" s="16">
        <v>12</v>
      </c>
      <c r="O57" s="16">
        <v>19</v>
      </c>
      <c r="P57" s="16">
        <v>22</v>
      </c>
    </row>
    <row r="58" spans="1:16">
      <c r="A58" s="16">
        <v>73</v>
      </c>
      <c r="B58" s="68">
        <v>27</v>
      </c>
      <c r="C58" s="16">
        <v>19</v>
      </c>
      <c r="D58" s="16">
        <v>24</v>
      </c>
      <c r="E58" s="16">
        <v>28</v>
      </c>
      <c r="F58" s="69">
        <v>30</v>
      </c>
      <c r="G58" s="68">
        <v>9</v>
      </c>
      <c r="H58" s="16">
        <v>1</v>
      </c>
      <c r="I58" s="16">
        <v>5</v>
      </c>
      <c r="J58" s="16">
        <v>13</v>
      </c>
      <c r="K58" s="69">
        <v>18</v>
      </c>
      <c r="L58" s="16">
        <v>16</v>
      </c>
      <c r="M58" s="16">
        <v>7</v>
      </c>
      <c r="N58" s="16">
        <v>12</v>
      </c>
      <c r="O58" s="16">
        <v>19</v>
      </c>
      <c r="P58" s="16">
        <v>23</v>
      </c>
    </row>
    <row r="59" spans="1:16">
      <c r="A59" s="16">
        <v>74</v>
      </c>
      <c r="B59" s="68">
        <v>26</v>
      </c>
      <c r="C59" s="16">
        <v>19</v>
      </c>
      <c r="D59" s="16">
        <v>23</v>
      </c>
      <c r="E59" s="16">
        <v>28</v>
      </c>
      <c r="F59" s="69">
        <v>30</v>
      </c>
      <c r="G59" s="68">
        <v>9</v>
      </c>
      <c r="H59" s="16">
        <v>1</v>
      </c>
      <c r="I59" s="16">
        <v>5</v>
      </c>
      <c r="J59" s="16">
        <v>13</v>
      </c>
      <c r="K59" s="69">
        <v>18</v>
      </c>
      <c r="L59" s="16">
        <v>16</v>
      </c>
      <c r="M59" s="16">
        <v>7</v>
      </c>
      <c r="N59" s="16">
        <v>12</v>
      </c>
      <c r="O59" s="16">
        <v>20</v>
      </c>
      <c r="P59" s="16">
        <v>23</v>
      </c>
    </row>
    <row r="60" spans="1:16">
      <c r="A60" s="16">
        <v>75</v>
      </c>
      <c r="B60" s="68">
        <v>26</v>
      </c>
      <c r="C60" s="16">
        <v>18</v>
      </c>
      <c r="D60" s="16">
        <v>23</v>
      </c>
      <c r="E60" s="16">
        <v>28</v>
      </c>
      <c r="F60" s="69">
        <v>30</v>
      </c>
      <c r="G60" s="68">
        <v>8</v>
      </c>
      <c r="H60" s="16">
        <v>1</v>
      </c>
      <c r="I60" s="16">
        <v>4</v>
      </c>
      <c r="J60" s="16">
        <v>12</v>
      </c>
      <c r="K60" s="69">
        <v>17</v>
      </c>
      <c r="L60" s="16">
        <v>16</v>
      </c>
      <c r="M60" s="16">
        <v>7</v>
      </c>
      <c r="N60" s="16">
        <v>12</v>
      </c>
      <c r="O60" s="16">
        <v>20</v>
      </c>
      <c r="P60" s="16">
        <v>23</v>
      </c>
    </row>
    <row r="61" spans="1:16">
      <c r="A61" s="16">
        <v>76</v>
      </c>
      <c r="B61" s="68">
        <v>26</v>
      </c>
      <c r="C61" s="16">
        <v>18</v>
      </c>
      <c r="D61" s="16">
        <v>23</v>
      </c>
      <c r="E61" s="16">
        <v>28</v>
      </c>
      <c r="F61" s="69">
        <v>30</v>
      </c>
      <c r="G61" s="68">
        <v>8</v>
      </c>
      <c r="H61" s="16">
        <v>1</v>
      </c>
      <c r="I61" s="16">
        <v>4</v>
      </c>
      <c r="J61" s="16">
        <v>12</v>
      </c>
      <c r="K61" s="69">
        <v>16</v>
      </c>
      <c r="L61" s="16">
        <v>17</v>
      </c>
      <c r="M61" s="16">
        <v>7</v>
      </c>
      <c r="N61" s="16">
        <v>13</v>
      </c>
      <c r="O61" s="16">
        <v>20</v>
      </c>
      <c r="P61" s="16">
        <v>23</v>
      </c>
    </row>
    <row r="62" spans="1:16">
      <c r="A62" s="16">
        <v>77</v>
      </c>
      <c r="B62" s="68">
        <v>26</v>
      </c>
      <c r="C62" s="16">
        <v>17</v>
      </c>
      <c r="D62" s="16">
        <v>22</v>
      </c>
      <c r="E62" s="16">
        <v>28</v>
      </c>
      <c r="F62" s="69">
        <v>30</v>
      </c>
      <c r="G62" s="68">
        <v>7</v>
      </c>
      <c r="H62" s="16">
        <v>0</v>
      </c>
      <c r="I62" s="16">
        <v>4</v>
      </c>
      <c r="J62" s="16">
        <v>11</v>
      </c>
      <c r="K62" s="69">
        <v>16</v>
      </c>
      <c r="L62" s="16">
        <v>17</v>
      </c>
      <c r="M62" s="16">
        <v>7</v>
      </c>
      <c r="N62" s="16">
        <v>13</v>
      </c>
      <c r="O62" s="16">
        <v>20</v>
      </c>
      <c r="P62" s="16">
        <v>23</v>
      </c>
    </row>
    <row r="63" spans="1:16">
      <c r="A63" s="16">
        <v>78</v>
      </c>
      <c r="B63" s="68">
        <v>25</v>
      </c>
      <c r="C63" s="16">
        <v>17</v>
      </c>
      <c r="D63" s="16">
        <v>22</v>
      </c>
      <c r="E63" s="16">
        <v>28</v>
      </c>
      <c r="F63" s="69">
        <v>29</v>
      </c>
      <c r="G63" s="68">
        <v>7</v>
      </c>
      <c r="H63" s="16">
        <v>0</v>
      </c>
      <c r="I63" s="16">
        <v>3</v>
      </c>
      <c r="J63" s="16">
        <v>11</v>
      </c>
      <c r="K63" s="69">
        <v>15</v>
      </c>
      <c r="L63" s="16">
        <v>17</v>
      </c>
      <c r="M63" s="16">
        <v>7</v>
      </c>
      <c r="N63" s="16">
        <v>13</v>
      </c>
      <c r="O63" s="16">
        <v>20</v>
      </c>
      <c r="P63" s="16">
        <v>23</v>
      </c>
    </row>
    <row r="64" spans="1:16">
      <c r="A64" s="16">
        <v>79</v>
      </c>
      <c r="B64" s="68">
        <v>25</v>
      </c>
      <c r="C64" s="16">
        <v>16</v>
      </c>
      <c r="D64" s="16">
        <v>22</v>
      </c>
      <c r="E64" s="16">
        <v>27</v>
      </c>
      <c r="F64" s="69">
        <v>29</v>
      </c>
      <c r="G64" s="68">
        <v>7</v>
      </c>
      <c r="H64" s="16">
        <v>0</v>
      </c>
      <c r="I64" s="16">
        <v>3</v>
      </c>
      <c r="J64" s="16">
        <v>11</v>
      </c>
      <c r="K64" s="69">
        <v>15</v>
      </c>
      <c r="L64" s="16">
        <v>17</v>
      </c>
      <c r="M64" s="16">
        <v>7</v>
      </c>
      <c r="N64" s="16">
        <v>13</v>
      </c>
      <c r="O64" s="16">
        <v>20</v>
      </c>
      <c r="P64" s="16">
        <v>23</v>
      </c>
    </row>
    <row r="65" spans="1:16">
      <c r="A65" s="16">
        <v>80</v>
      </c>
      <c r="B65" s="68">
        <v>25</v>
      </c>
      <c r="C65" s="16">
        <v>16</v>
      </c>
      <c r="D65" s="16">
        <v>21</v>
      </c>
      <c r="E65" s="16">
        <v>27</v>
      </c>
      <c r="F65" s="69">
        <v>29</v>
      </c>
      <c r="G65" s="68">
        <v>6</v>
      </c>
      <c r="H65" s="16">
        <v>0</v>
      </c>
      <c r="I65" s="16">
        <v>3</v>
      </c>
      <c r="J65" s="16">
        <v>10</v>
      </c>
      <c r="K65" s="69">
        <v>15</v>
      </c>
      <c r="L65" s="16">
        <v>17</v>
      </c>
      <c r="M65" s="16">
        <v>7</v>
      </c>
      <c r="N65" s="16">
        <v>13</v>
      </c>
      <c r="O65" s="16">
        <v>20</v>
      </c>
      <c r="P65" s="16">
        <v>23</v>
      </c>
    </row>
    <row r="66" spans="1:16">
      <c r="A66" s="16">
        <v>81</v>
      </c>
      <c r="B66" s="68">
        <v>25</v>
      </c>
      <c r="C66" s="16">
        <v>15</v>
      </c>
      <c r="D66" s="16">
        <v>21</v>
      </c>
      <c r="E66" s="16">
        <v>27</v>
      </c>
      <c r="F66" s="69">
        <v>29</v>
      </c>
      <c r="G66" s="68">
        <v>6</v>
      </c>
      <c r="H66" s="16">
        <v>0</v>
      </c>
      <c r="I66" s="16">
        <v>3</v>
      </c>
      <c r="J66" s="16">
        <v>10</v>
      </c>
      <c r="K66" s="69">
        <v>14</v>
      </c>
      <c r="L66" s="16">
        <v>17</v>
      </c>
      <c r="M66" s="16">
        <v>7</v>
      </c>
      <c r="N66" s="16">
        <v>13</v>
      </c>
      <c r="O66" s="16">
        <v>20</v>
      </c>
      <c r="P66" s="16">
        <v>23</v>
      </c>
    </row>
    <row r="67" spans="1:16">
      <c r="A67" s="16">
        <v>82</v>
      </c>
      <c r="B67" s="68">
        <v>24</v>
      </c>
      <c r="C67" s="16">
        <v>14</v>
      </c>
      <c r="D67" s="16">
        <v>20</v>
      </c>
      <c r="E67" s="16">
        <v>27</v>
      </c>
      <c r="F67" s="69">
        <v>28</v>
      </c>
      <c r="G67" s="68">
        <v>6</v>
      </c>
      <c r="H67" s="16">
        <v>0</v>
      </c>
      <c r="I67" s="16">
        <v>2</v>
      </c>
      <c r="J67" s="16">
        <v>10</v>
      </c>
      <c r="K67" s="69">
        <v>14</v>
      </c>
      <c r="L67" s="16">
        <v>17</v>
      </c>
      <c r="M67" s="16">
        <v>7</v>
      </c>
      <c r="N67" s="16">
        <v>13</v>
      </c>
      <c r="O67" s="16">
        <v>20</v>
      </c>
      <c r="P67" s="16">
        <v>23</v>
      </c>
    </row>
    <row r="68" spans="1:16">
      <c r="A68" s="16">
        <v>83</v>
      </c>
      <c r="B68" s="68">
        <v>24</v>
      </c>
      <c r="C68" s="16">
        <v>14</v>
      </c>
      <c r="D68" s="16">
        <v>20</v>
      </c>
      <c r="E68" s="16">
        <v>27</v>
      </c>
      <c r="F68" s="69">
        <v>28</v>
      </c>
      <c r="G68" s="68">
        <v>6</v>
      </c>
      <c r="H68" s="16">
        <v>0</v>
      </c>
      <c r="I68" s="16">
        <v>2</v>
      </c>
      <c r="J68" s="16">
        <v>9</v>
      </c>
      <c r="K68" s="69">
        <v>14</v>
      </c>
      <c r="L68" s="16">
        <v>17</v>
      </c>
      <c r="M68" s="16">
        <v>7</v>
      </c>
      <c r="N68" s="16">
        <v>12</v>
      </c>
      <c r="O68" s="16">
        <v>20</v>
      </c>
      <c r="P68" s="16">
        <v>23</v>
      </c>
    </row>
    <row r="69" spans="1:16">
      <c r="A69" s="16">
        <v>84</v>
      </c>
      <c r="B69" s="68">
        <v>24</v>
      </c>
      <c r="C69" s="16">
        <v>13</v>
      </c>
      <c r="D69" s="16">
        <v>19</v>
      </c>
      <c r="E69" s="16">
        <v>26</v>
      </c>
      <c r="F69" s="69">
        <v>28</v>
      </c>
      <c r="G69" s="68">
        <v>6</v>
      </c>
      <c r="H69" s="16">
        <v>0</v>
      </c>
      <c r="I69" s="16">
        <v>2</v>
      </c>
      <c r="J69" s="16">
        <v>9</v>
      </c>
      <c r="K69" s="69">
        <v>13</v>
      </c>
      <c r="L69" s="16">
        <v>16</v>
      </c>
      <c r="M69" s="16">
        <v>6</v>
      </c>
      <c r="N69" s="16">
        <v>12</v>
      </c>
      <c r="O69" s="16">
        <v>20</v>
      </c>
      <c r="P69" s="16">
        <v>22</v>
      </c>
    </row>
    <row r="70" spans="1:16">
      <c r="A70" s="16">
        <v>85</v>
      </c>
      <c r="B70" s="68">
        <v>23</v>
      </c>
      <c r="C70" s="16">
        <v>12</v>
      </c>
      <c r="D70" s="16">
        <v>19</v>
      </c>
      <c r="E70" s="16">
        <v>26</v>
      </c>
      <c r="F70" s="69">
        <v>28</v>
      </c>
      <c r="G70" s="68">
        <v>5</v>
      </c>
      <c r="H70" s="16">
        <v>0</v>
      </c>
      <c r="I70" s="16">
        <v>2</v>
      </c>
      <c r="J70" s="16">
        <v>9</v>
      </c>
      <c r="K70" s="69">
        <v>13</v>
      </c>
      <c r="L70" s="16">
        <v>16</v>
      </c>
      <c r="M70" s="16">
        <v>6</v>
      </c>
      <c r="N70" s="16">
        <v>12</v>
      </c>
      <c r="O70" s="16">
        <v>20</v>
      </c>
      <c r="P70" s="16">
        <v>22</v>
      </c>
    </row>
    <row r="71" spans="1:16">
      <c r="A71" s="16">
        <v>86</v>
      </c>
      <c r="B71" s="68">
        <v>23</v>
      </c>
      <c r="C71" s="16">
        <v>12</v>
      </c>
      <c r="D71" s="16">
        <v>18</v>
      </c>
      <c r="E71" s="16">
        <v>26</v>
      </c>
      <c r="F71" s="69">
        <v>28</v>
      </c>
      <c r="G71" s="68">
        <v>5</v>
      </c>
      <c r="H71" s="16">
        <v>0</v>
      </c>
      <c r="I71" s="16">
        <v>2</v>
      </c>
      <c r="J71" s="16">
        <v>8</v>
      </c>
      <c r="K71" s="69">
        <v>13</v>
      </c>
      <c r="L71" s="16">
        <v>16</v>
      </c>
      <c r="M71" s="16">
        <v>6</v>
      </c>
      <c r="N71" s="16">
        <v>12</v>
      </c>
      <c r="O71" s="16">
        <v>20</v>
      </c>
      <c r="P71" s="16">
        <v>22</v>
      </c>
    </row>
    <row r="72" spans="1:16">
      <c r="A72" s="16">
        <v>87</v>
      </c>
      <c r="B72" s="68">
        <v>23</v>
      </c>
      <c r="C72" s="16">
        <v>11</v>
      </c>
      <c r="D72" s="16">
        <v>18</v>
      </c>
      <c r="E72" s="16">
        <v>26</v>
      </c>
      <c r="F72" s="69">
        <v>28</v>
      </c>
      <c r="G72" s="68">
        <v>5</v>
      </c>
      <c r="H72" s="16">
        <v>0</v>
      </c>
      <c r="I72" s="16">
        <v>1</v>
      </c>
      <c r="J72" s="16">
        <v>8</v>
      </c>
      <c r="K72" s="69">
        <v>12</v>
      </c>
      <c r="L72" s="16">
        <v>16</v>
      </c>
      <c r="M72" s="16">
        <v>6</v>
      </c>
      <c r="N72" s="16">
        <v>12</v>
      </c>
      <c r="O72" s="16">
        <v>20</v>
      </c>
      <c r="P72" s="16">
        <v>22</v>
      </c>
    </row>
    <row r="73" spans="1:16">
      <c r="A73" s="16">
        <v>88</v>
      </c>
      <c r="B73" s="68">
        <v>22</v>
      </c>
      <c r="C73" s="16">
        <v>11</v>
      </c>
      <c r="D73" s="16">
        <v>18</v>
      </c>
      <c r="E73" s="16">
        <v>26</v>
      </c>
      <c r="F73" s="69">
        <v>28</v>
      </c>
      <c r="G73" s="68">
        <v>5</v>
      </c>
      <c r="H73" s="16">
        <v>0</v>
      </c>
      <c r="I73" s="16">
        <v>1</v>
      </c>
      <c r="J73" s="16">
        <v>8</v>
      </c>
      <c r="K73" s="69">
        <v>12</v>
      </c>
      <c r="L73" s="16">
        <v>16</v>
      </c>
      <c r="M73" s="16">
        <v>6</v>
      </c>
      <c r="N73" s="16">
        <v>12</v>
      </c>
      <c r="O73" s="16">
        <v>19</v>
      </c>
      <c r="P73" s="16">
        <v>22</v>
      </c>
    </row>
    <row r="74" spans="1:16">
      <c r="A74" s="16">
        <v>89</v>
      </c>
      <c r="B74" s="68">
        <v>22</v>
      </c>
      <c r="C74" s="16">
        <v>10</v>
      </c>
      <c r="D74" s="16">
        <v>17</v>
      </c>
      <c r="E74" s="16">
        <v>26</v>
      </c>
      <c r="F74" s="69">
        <v>28</v>
      </c>
      <c r="G74" s="68">
        <v>5</v>
      </c>
      <c r="H74" s="16">
        <v>0</v>
      </c>
      <c r="I74" s="16">
        <v>1</v>
      </c>
      <c r="J74" s="16">
        <v>8</v>
      </c>
      <c r="K74" s="69">
        <v>12</v>
      </c>
      <c r="L74" s="16">
        <v>16</v>
      </c>
      <c r="M74" s="16">
        <v>5</v>
      </c>
      <c r="N74" s="16">
        <v>11</v>
      </c>
      <c r="O74" s="16">
        <v>19</v>
      </c>
      <c r="P74" s="16">
        <v>22</v>
      </c>
    </row>
    <row r="75" spans="1:16">
      <c r="A75" s="16">
        <v>90</v>
      </c>
      <c r="B75" s="70">
        <v>22</v>
      </c>
      <c r="C75" s="71">
        <v>10</v>
      </c>
      <c r="D75" s="71">
        <v>17</v>
      </c>
      <c r="E75" s="71">
        <v>25</v>
      </c>
      <c r="F75" s="72">
        <v>28</v>
      </c>
      <c r="G75" s="70">
        <v>5</v>
      </c>
      <c r="H75" s="71">
        <v>0</v>
      </c>
      <c r="I75" s="71">
        <v>1</v>
      </c>
      <c r="J75" s="71">
        <v>8</v>
      </c>
      <c r="K75" s="72">
        <v>12</v>
      </c>
      <c r="L75" s="16">
        <v>16</v>
      </c>
      <c r="M75" s="16">
        <v>5</v>
      </c>
      <c r="N75" s="16">
        <v>11</v>
      </c>
      <c r="O75" s="16">
        <v>19</v>
      </c>
      <c r="P75" s="16">
        <v>22</v>
      </c>
    </row>
    <row r="76" spans="1:16">
      <c r="A76" s="22" t="s">
        <v>368</v>
      </c>
    </row>
    <row r="77" spans="1:16" ht="17.25">
      <c r="A77" s="17" t="s">
        <v>1088</v>
      </c>
    </row>
    <row r="78" spans="1:16" ht="17.25">
      <c r="A78" s="39" t="s">
        <v>1089</v>
      </c>
    </row>
    <row r="79" spans="1:16" ht="54">
      <c r="A79" s="170" t="s">
        <v>224</v>
      </c>
      <c r="B79" s="171" t="s">
        <v>697</v>
      </c>
      <c r="C79" s="186" t="s">
        <v>700</v>
      </c>
      <c r="D79" s="186" t="s">
        <v>701</v>
      </c>
      <c r="E79" s="287" t="s">
        <v>702</v>
      </c>
      <c r="F79" s="288" t="s">
        <v>703</v>
      </c>
      <c r="G79" s="171" t="s">
        <v>698</v>
      </c>
      <c r="H79" s="186" t="s">
        <v>704</v>
      </c>
      <c r="I79" s="186" t="s">
        <v>705</v>
      </c>
      <c r="J79" s="186" t="s">
        <v>706</v>
      </c>
      <c r="K79" s="172" t="s">
        <v>707</v>
      </c>
      <c r="L79" s="102" t="s">
        <v>699</v>
      </c>
      <c r="M79" s="102" t="s">
        <v>708</v>
      </c>
      <c r="N79" s="102" t="s">
        <v>709</v>
      </c>
      <c r="O79" s="102" t="s">
        <v>710</v>
      </c>
      <c r="P79" s="102" t="s">
        <v>711</v>
      </c>
    </row>
    <row r="80" spans="1:16">
      <c r="A80" s="16">
        <v>20</v>
      </c>
      <c r="B80" s="68">
        <v>28</v>
      </c>
      <c r="C80" s="16">
        <v>27</v>
      </c>
      <c r="D80" s="16">
        <v>28</v>
      </c>
      <c r="E80" s="16">
        <v>30</v>
      </c>
      <c r="F80" s="69">
        <v>32</v>
      </c>
      <c r="G80" s="68">
        <v>27</v>
      </c>
      <c r="H80" s="16">
        <v>21</v>
      </c>
      <c r="I80" s="16">
        <v>24</v>
      </c>
      <c r="J80" s="16">
        <v>28</v>
      </c>
      <c r="K80" s="69">
        <v>30</v>
      </c>
      <c r="L80" s="16">
        <v>1</v>
      </c>
      <c r="M80" s="16">
        <v>0</v>
      </c>
      <c r="N80" s="16">
        <v>0</v>
      </c>
      <c r="O80" s="16">
        <v>4</v>
      </c>
      <c r="P80" s="16">
        <v>8</v>
      </c>
    </row>
    <row r="81" spans="1:16">
      <c r="A81" s="16">
        <v>21</v>
      </c>
      <c r="B81" s="68">
        <v>28</v>
      </c>
      <c r="C81" s="16">
        <v>27</v>
      </c>
      <c r="D81" s="16">
        <v>28</v>
      </c>
      <c r="E81" s="16">
        <v>31</v>
      </c>
      <c r="F81" s="69">
        <v>32</v>
      </c>
      <c r="G81" s="68">
        <v>28</v>
      </c>
      <c r="H81" s="16">
        <v>22</v>
      </c>
      <c r="I81" s="16">
        <v>25</v>
      </c>
      <c r="J81" s="16">
        <v>28</v>
      </c>
      <c r="K81" s="69">
        <v>31</v>
      </c>
      <c r="L81" s="16">
        <v>1</v>
      </c>
      <c r="M81" s="16">
        <v>0</v>
      </c>
      <c r="N81" s="16">
        <v>0</v>
      </c>
      <c r="O81" s="16">
        <v>4</v>
      </c>
      <c r="P81" s="16">
        <v>7</v>
      </c>
    </row>
    <row r="82" spans="1:16">
      <c r="A82" s="16">
        <v>22</v>
      </c>
      <c r="B82" s="68">
        <v>28</v>
      </c>
      <c r="C82" s="16">
        <v>27</v>
      </c>
      <c r="D82" s="16">
        <v>28</v>
      </c>
      <c r="E82" s="16">
        <v>31</v>
      </c>
      <c r="F82" s="69">
        <v>32</v>
      </c>
      <c r="G82" s="68">
        <v>27</v>
      </c>
      <c r="H82" s="16">
        <v>21</v>
      </c>
      <c r="I82" s="16">
        <v>24</v>
      </c>
      <c r="J82" s="16">
        <v>29</v>
      </c>
      <c r="K82" s="69">
        <v>31</v>
      </c>
      <c r="L82" s="16">
        <v>2</v>
      </c>
      <c r="M82" s="16">
        <v>0</v>
      </c>
      <c r="N82" s="16">
        <v>0</v>
      </c>
      <c r="O82" s="16">
        <v>4</v>
      </c>
      <c r="P82" s="16">
        <v>7</v>
      </c>
    </row>
    <row r="83" spans="1:16">
      <c r="A83" s="16">
        <v>23</v>
      </c>
      <c r="B83" s="68">
        <v>29</v>
      </c>
      <c r="C83" s="16">
        <v>28</v>
      </c>
      <c r="D83" s="16">
        <v>28</v>
      </c>
      <c r="E83" s="16">
        <v>31</v>
      </c>
      <c r="F83" s="69">
        <v>32</v>
      </c>
      <c r="G83" s="68">
        <v>27</v>
      </c>
      <c r="H83" s="16">
        <v>21</v>
      </c>
      <c r="I83" s="16">
        <v>24</v>
      </c>
      <c r="J83" s="16">
        <v>29</v>
      </c>
      <c r="K83" s="69">
        <v>31</v>
      </c>
      <c r="L83" s="16">
        <v>2</v>
      </c>
      <c r="M83" s="16">
        <v>0</v>
      </c>
      <c r="N83" s="16">
        <v>0</v>
      </c>
      <c r="O83" s="16">
        <v>5</v>
      </c>
      <c r="P83" s="16">
        <v>8</v>
      </c>
    </row>
    <row r="84" spans="1:16">
      <c r="A84" s="16">
        <v>24</v>
      </c>
      <c r="B84" s="68">
        <v>29</v>
      </c>
      <c r="C84" s="16">
        <v>28</v>
      </c>
      <c r="D84" s="16">
        <v>28</v>
      </c>
      <c r="E84" s="16">
        <v>31</v>
      </c>
      <c r="F84" s="69">
        <v>32</v>
      </c>
      <c r="G84" s="68">
        <v>27</v>
      </c>
      <c r="H84" s="16">
        <v>21</v>
      </c>
      <c r="I84" s="16">
        <v>24</v>
      </c>
      <c r="J84" s="16">
        <v>29</v>
      </c>
      <c r="K84" s="69">
        <v>31</v>
      </c>
      <c r="L84" s="16">
        <v>2</v>
      </c>
      <c r="M84" s="16">
        <v>0</v>
      </c>
      <c r="N84" s="16">
        <v>0</v>
      </c>
      <c r="O84" s="16">
        <v>5</v>
      </c>
      <c r="P84" s="16">
        <v>8</v>
      </c>
    </row>
    <row r="85" spans="1:16">
      <c r="A85" s="16">
        <v>25</v>
      </c>
      <c r="B85" s="68">
        <v>29</v>
      </c>
      <c r="C85" s="16">
        <v>28</v>
      </c>
      <c r="D85" s="16">
        <v>28</v>
      </c>
      <c r="E85" s="16">
        <v>32</v>
      </c>
      <c r="F85" s="69">
        <v>32</v>
      </c>
      <c r="G85" s="68">
        <v>27</v>
      </c>
      <c r="H85" s="16">
        <v>20</v>
      </c>
      <c r="I85" s="16">
        <v>24</v>
      </c>
      <c r="J85" s="16">
        <v>29</v>
      </c>
      <c r="K85" s="69">
        <v>31</v>
      </c>
      <c r="L85" s="16">
        <v>2</v>
      </c>
      <c r="M85" s="16">
        <v>0</v>
      </c>
      <c r="N85" s="16">
        <v>0</v>
      </c>
      <c r="O85" s="16">
        <v>5</v>
      </c>
      <c r="P85" s="16">
        <v>8</v>
      </c>
    </row>
    <row r="86" spans="1:16">
      <c r="A86" s="16">
        <v>26</v>
      </c>
      <c r="B86" s="68">
        <v>30</v>
      </c>
      <c r="C86" s="16">
        <v>28</v>
      </c>
      <c r="D86" s="16">
        <v>28</v>
      </c>
      <c r="E86" s="16">
        <v>32</v>
      </c>
      <c r="F86" s="69">
        <v>32</v>
      </c>
      <c r="G86" s="68">
        <v>27</v>
      </c>
      <c r="H86" s="16">
        <v>20</v>
      </c>
      <c r="I86" s="16">
        <v>24</v>
      </c>
      <c r="J86" s="16">
        <v>29</v>
      </c>
      <c r="K86" s="69">
        <v>31</v>
      </c>
      <c r="L86" s="16">
        <v>2</v>
      </c>
      <c r="M86" s="16">
        <v>0</v>
      </c>
      <c r="N86" s="16">
        <v>0</v>
      </c>
      <c r="O86" s="16">
        <v>6</v>
      </c>
      <c r="P86" s="16">
        <v>9</v>
      </c>
    </row>
    <row r="87" spans="1:16">
      <c r="A87" s="16">
        <v>27</v>
      </c>
      <c r="B87" s="68">
        <v>30</v>
      </c>
      <c r="C87" s="16">
        <v>28</v>
      </c>
      <c r="D87" s="16">
        <v>28</v>
      </c>
      <c r="E87" s="16">
        <v>32</v>
      </c>
      <c r="F87" s="69">
        <v>32</v>
      </c>
      <c r="G87" s="68">
        <v>27</v>
      </c>
      <c r="H87" s="16">
        <v>20</v>
      </c>
      <c r="I87" s="16">
        <v>24</v>
      </c>
      <c r="J87" s="16">
        <v>29</v>
      </c>
      <c r="K87" s="69">
        <v>31</v>
      </c>
      <c r="L87" s="16">
        <v>2</v>
      </c>
      <c r="M87" s="16">
        <v>0</v>
      </c>
      <c r="N87" s="16">
        <v>0</v>
      </c>
      <c r="O87" s="16">
        <v>6</v>
      </c>
      <c r="P87" s="16">
        <v>9</v>
      </c>
    </row>
    <row r="88" spans="1:16">
      <c r="A88" s="16">
        <v>28</v>
      </c>
      <c r="B88" s="68">
        <v>30</v>
      </c>
      <c r="C88" s="16">
        <v>28</v>
      </c>
      <c r="D88" s="16">
        <v>28</v>
      </c>
      <c r="E88" s="16">
        <v>32</v>
      </c>
      <c r="F88" s="69">
        <v>32</v>
      </c>
      <c r="G88" s="68">
        <v>27</v>
      </c>
      <c r="H88" s="16">
        <v>20</v>
      </c>
      <c r="I88" s="16">
        <v>23</v>
      </c>
      <c r="J88" s="16">
        <v>29</v>
      </c>
      <c r="K88" s="69">
        <v>31</v>
      </c>
      <c r="L88" s="16">
        <v>3</v>
      </c>
      <c r="M88" s="16">
        <v>0</v>
      </c>
      <c r="N88" s="16">
        <v>0</v>
      </c>
      <c r="O88" s="16">
        <v>6</v>
      </c>
      <c r="P88" s="16">
        <v>9</v>
      </c>
    </row>
    <row r="89" spans="1:16">
      <c r="A89" s="16">
        <v>29</v>
      </c>
      <c r="B89" s="68">
        <v>30</v>
      </c>
      <c r="C89" s="16">
        <v>28</v>
      </c>
      <c r="D89" s="16">
        <v>28</v>
      </c>
      <c r="E89" s="16">
        <v>32</v>
      </c>
      <c r="F89" s="69">
        <v>32</v>
      </c>
      <c r="G89" s="68">
        <v>27</v>
      </c>
      <c r="H89" s="16">
        <v>19</v>
      </c>
      <c r="I89" s="16">
        <v>23</v>
      </c>
      <c r="J89" s="16">
        <v>29</v>
      </c>
      <c r="K89" s="69">
        <v>31</v>
      </c>
      <c r="L89" s="16">
        <v>3</v>
      </c>
      <c r="M89" s="16">
        <v>0</v>
      </c>
      <c r="N89" s="16">
        <v>0</v>
      </c>
      <c r="O89" s="16">
        <v>6</v>
      </c>
      <c r="P89" s="16">
        <v>10</v>
      </c>
    </row>
    <row r="90" spans="1:16">
      <c r="A90" s="16">
        <v>30</v>
      </c>
      <c r="B90" s="68">
        <v>30</v>
      </c>
      <c r="C90" s="16">
        <v>28</v>
      </c>
      <c r="D90" s="16">
        <v>28</v>
      </c>
      <c r="E90" s="16">
        <v>32</v>
      </c>
      <c r="F90" s="69">
        <v>32</v>
      </c>
      <c r="G90" s="68">
        <v>27</v>
      </c>
      <c r="H90" s="16">
        <v>19</v>
      </c>
      <c r="I90" s="16">
        <v>23</v>
      </c>
      <c r="J90" s="16">
        <v>29</v>
      </c>
      <c r="K90" s="69">
        <v>31</v>
      </c>
      <c r="L90" s="16">
        <v>3</v>
      </c>
      <c r="M90" s="16">
        <v>0</v>
      </c>
      <c r="N90" s="16">
        <v>1</v>
      </c>
      <c r="O90" s="16">
        <v>7</v>
      </c>
      <c r="P90" s="16">
        <v>10</v>
      </c>
    </row>
    <row r="91" spans="1:16">
      <c r="A91" s="16">
        <v>31</v>
      </c>
      <c r="B91" s="68">
        <v>30</v>
      </c>
      <c r="C91" s="16">
        <v>28</v>
      </c>
      <c r="D91" s="16">
        <v>28</v>
      </c>
      <c r="E91" s="16">
        <v>32</v>
      </c>
      <c r="F91" s="69">
        <v>32</v>
      </c>
      <c r="G91" s="68">
        <v>26</v>
      </c>
      <c r="H91" s="16">
        <v>18</v>
      </c>
      <c r="I91" s="16">
        <v>22</v>
      </c>
      <c r="J91" s="16">
        <v>29</v>
      </c>
      <c r="K91" s="69">
        <v>31</v>
      </c>
      <c r="L91" s="16">
        <v>3</v>
      </c>
      <c r="M91" s="16">
        <v>0</v>
      </c>
      <c r="N91" s="16">
        <v>1</v>
      </c>
      <c r="O91" s="16">
        <v>7</v>
      </c>
      <c r="P91" s="16">
        <v>10</v>
      </c>
    </row>
    <row r="92" spans="1:16">
      <c r="A92" s="16">
        <v>32</v>
      </c>
      <c r="B92" s="68">
        <v>30</v>
      </c>
      <c r="C92" s="16">
        <v>28</v>
      </c>
      <c r="D92" s="16">
        <v>28</v>
      </c>
      <c r="E92" s="16">
        <v>32</v>
      </c>
      <c r="F92" s="69">
        <v>32</v>
      </c>
      <c r="G92" s="68">
        <v>26</v>
      </c>
      <c r="H92" s="16">
        <v>18</v>
      </c>
      <c r="I92" s="16">
        <v>22</v>
      </c>
      <c r="J92" s="16">
        <v>29</v>
      </c>
      <c r="K92" s="69">
        <v>31</v>
      </c>
      <c r="L92" s="16">
        <v>4</v>
      </c>
      <c r="M92" s="16">
        <v>0</v>
      </c>
      <c r="N92" s="16">
        <v>1</v>
      </c>
      <c r="O92" s="16">
        <v>7</v>
      </c>
      <c r="P92" s="16">
        <v>11</v>
      </c>
    </row>
    <row r="93" spans="1:16">
      <c r="A93" s="16">
        <v>33</v>
      </c>
      <c r="B93" s="68">
        <v>30</v>
      </c>
      <c r="C93" s="16">
        <v>27</v>
      </c>
      <c r="D93" s="16">
        <v>28</v>
      </c>
      <c r="E93" s="16">
        <v>32</v>
      </c>
      <c r="F93" s="69">
        <v>32</v>
      </c>
      <c r="G93" s="68">
        <v>26</v>
      </c>
      <c r="H93" s="16">
        <v>18</v>
      </c>
      <c r="I93" s="16">
        <v>21</v>
      </c>
      <c r="J93" s="16">
        <v>28</v>
      </c>
      <c r="K93" s="69">
        <v>31</v>
      </c>
      <c r="L93" s="16">
        <v>4</v>
      </c>
      <c r="M93" s="16">
        <v>0</v>
      </c>
      <c r="N93" s="16">
        <v>1</v>
      </c>
      <c r="O93" s="16">
        <v>8</v>
      </c>
      <c r="P93" s="16">
        <v>11</v>
      </c>
    </row>
    <row r="94" spans="1:16">
      <c r="A94" s="16">
        <v>34</v>
      </c>
      <c r="B94" s="68">
        <v>30</v>
      </c>
      <c r="C94" s="16">
        <v>27</v>
      </c>
      <c r="D94" s="16">
        <v>28</v>
      </c>
      <c r="E94" s="16">
        <v>32</v>
      </c>
      <c r="F94" s="69">
        <v>32</v>
      </c>
      <c r="G94" s="68">
        <v>25</v>
      </c>
      <c r="H94" s="16">
        <v>17</v>
      </c>
      <c r="I94" s="16">
        <v>21</v>
      </c>
      <c r="J94" s="16">
        <v>28</v>
      </c>
      <c r="K94" s="69">
        <v>31</v>
      </c>
      <c r="L94" s="16">
        <v>4</v>
      </c>
      <c r="M94" s="16">
        <v>0</v>
      </c>
      <c r="N94" s="16">
        <v>1</v>
      </c>
      <c r="O94" s="16">
        <v>8</v>
      </c>
      <c r="P94" s="16">
        <v>12</v>
      </c>
    </row>
    <row r="95" spans="1:16">
      <c r="A95" s="16">
        <v>35</v>
      </c>
      <c r="B95" s="68">
        <v>30</v>
      </c>
      <c r="C95" s="16">
        <v>27</v>
      </c>
      <c r="D95" s="16">
        <v>28</v>
      </c>
      <c r="E95" s="16">
        <v>32</v>
      </c>
      <c r="F95" s="69">
        <v>32</v>
      </c>
      <c r="G95" s="68">
        <v>25</v>
      </c>
      <c r="H95" s="16">
        <v>17</v>
      </c>
      <c r="I95" s="16">
        <v>21</v>
      </c>
      <c r="J95" s="16">
        <v>28</v>
      </c>
      <c r="K95" s="69">
        <v>31</v>
      </c>
      <c r="L95" s="16">
        <v>5</v>
      </c>
      <c r="M95" s="16">
        <v>0</v>
      </c>
      <c r="N95" s="16">
        <v>1</v>
      </c>
      <c r="O95" s="16">
        <v>8</v>
      </c>
      <c r="P95" s="16">
        <v>12</v>
      </c>
    </row>
    <row r="96" spans="1:16">
      <c r="A96" s="16">
        <v>36</v>
      </c>
      <c r="B96" s="68">
        <v>30</v>
      </c>
      <c r="C96" s="16">
        <v>27</v>
      </c>
      <c r="D96" s="16">
        <v>28</v>
      </c>
      <c r="E96" s="16">
        <v>32</v>
      </c>
      <c r="F96" s="69">
        <v>32</v>
      </c>
      <c r="G96" s="68">
        <v>25</v>
      </c>
      <c r="H96" s="16">
        <v>16</v>
      </c>
      <c r="I96" s="16">
        <v>20</v>
      </c>
      <c r="J96" s="16">
        <v>28</v>
      </c>
      <c r="K96" s="69">
        <v>31</v>
      </c>
      <c r="L96" s="16">
        <v>5</v>
      </c>
      <c r="M96" s="16">
        <v>0</v>
      </c>
      <c r="N96" s="16">
        <v>2</v>
      </c>
      <c r="O96" s="16">
        <v>9</v>
      </c>
      <c r="P96" s="16">
        <v>12</v>
      </c>
    </row>
    <row r="97" spans="1:16">
      <c r="A97" s="16">
        <v>37</v>
      </c>
      <c r="B97" s="68">
        <v>30</v>
      </c>
      <c r="C97" s="16">
        <v>27</v>
      </c>
      <c r="D97" s="16">
        <v>28</v>
      </c>
      <c r="E97" s="16">
        <v>32</v>
      </c>
      <c r="F97" s="69">
        <v>32</v>
      </c>
      <c r="G97" s="68">
        <v>24</v>
      </c>
      <c r="H97" s="16">
        <v>16</v>
      </c>
      <c r="I97" s="16">
        <v>20</v>
      </c>
      <c r="J97" s="16">
        <v>28</v>
      </c>
      <c r="K97" s="69">
        <v>31</v>
      </c>
      <c r="L97" s="16">
        <v>5</v>
      </c>
      <c r="M97" s="16">
        <v>0</v>
      </c>
      <c r="N97" s="16">
        <v>2</v>
      </c>
      <c r="O97" s="16">
        <v>9</v>
      </c>
      <c r="P97" s="16">
        <v>13</v>
      </c>
    </row>
    <row r="98" spans="1:16">
      <c r="A98" s="16">
        <v>38</v>
      </c>
      <c r="B98" s="68">
        <v>30</v>
      </c>
      <c r="C98" s="16">
        <v>27</v>
      </c>
      <c r="D98" s="16">
        <v>28</v>
      </c>
      <c r="E98" s="16">
        <v>32</v>
      </c>
      <c r="F98" s="69">
        <v>32</v>
      </c>
      <c r="G98" s="68">
        <v>24</v>
      </c>
      <c r="H98" s="16">
        <v>15</v>
      </c>
      <c r="I98" s="16">
        <v>20</v>
      </c>
      <c r="J98" s="16">
        <v>28</v>
      </c>
      <c r="K98" s="69">
        <v>30</v>
      </c>
      <c r="L98" s="16">
        <v>6</v>
      </c>
      <c r="M98" s="16">
        <v>0</v>
      </c>
      <c r="N98" s="16">
        <v>2</v>
      </c>
      <c r="O98" s="16">
        <v>9</v>
      </c>
      <c r="P98" s="16">
        <v>13</v>
      </c>
    </row>
    <row r="99" spans="1:16">
      <c r="A99" s="16">
        <v>39</v>
      </c>
      <c r="B99" s="68">
        <v>30</v>
      </c>
      <c r="C99" s="16">
        <v>27</v>
      </c>
      <c r="D99" s="16">
        <v>28</v>
      </c>
      <c r="E99" s="16">
        <v>32</v>
      </c>
      <c r="F99" s="69">
        <v>32</v>
      </c>
      <c r="G99" s="68">
        <v>23</v>
      </c>
      <c r="H99" s="16">
        <v>15</v>
      </c>
      <c r="I99" s="16">
        <v>19</v>
      </c>
      <c r="J99" s="16">
        <v>28</v>
      </c>
      <c r="K99" s="69">
        <v>30</v>
      </c>
      <c r="L99" s="16">
        <v>6</v>
      </c>
      <c r="M99" s="16">
        <v>0</v>
      </c>
      <c r="N99" s="16">
        <v>2</v>
      </c>
      <c r="O99" s="16">
        <v>10</v>
      </c>
      <c r="P99" s="16">
        <v>13</v>
      </c>
    </row>
    <row r="100" spans="1:16">
      <c r="A100" s="16">
        <v>40</v>
      </c>
      <c r="B100" s="68">
        <v>30</v>
      </c>
      <c r="C100" s="16">
        <v>27</v>
      </c>
      <c r="D100" s="16">
        <v>28</v>
      </c>
      <c r="E100" s="16">
        <v>31</v>
      </c>
      <c r="F100" s="69">
        <v>32</v>
      </c>
      <c r="G100" s="68">
        <v>23</v>
      </c>
      <c r="H100" s="16">
        <v>15</v>
      </c>
      <c r="I100" s="16">
        <v>19</v>
      </c>
      <c r="J100" s="16">
        <v>27</v>
      </c>
      <c r="K100" s="69">
        <v>30</v>
      </c>
      <c r="L100" s="16">
        <v>6</v>
      </c>
      <c r="M100" s="16">
        <v>0</v>
      </c>
      <c r="N100" s="16">
        <v>3</v>
      </c>
      <c r="O100" s="16">
        <v>10</v>
      </c>
      <c r="P100" s="16">
        <v>13</v>
      </c>
    </row>
    <row r="101" spans="1:16">
      <c r="A101" s="16">
        <v>41</v>
      </c>
      <c r="B101" s="68">
        <v>29</v>
      </c>
      <c r="C101" s="16">
        <v>27</v>
      </c>
      <c r="D101" s="16">
        <v>28</v>
      </c>
      <c r="E101" s="16">
        <v>31</v>
      </c>
      <c r="F101" s="69">
        <v>32</v>
      </c>
      <c r="G101" s="68">
        <v>22</v>
      </c>
      <c r="H101" s="16">
        <v>14</v>
      </c>
      <c r="I101" s="16">
        <v>18</v>
      </c>
      <c r="J101" s="16">
        <v>27</v>
      </c>
      <c r="K101" s="69">
        <v>30</v>
      </c>
      <c r="L101" s="16">
        <v>7</v>
      </c>
      <c r="M101" s="16">
        <v>0</v>
      </c>
      <c r="N101" s="16">
        <v>3</v>
      </c>
      <c r="O101" s="16">
        <v>10</v>
      </c>
      <c r="P101" s="16">
        <v>14</v>
      </c>
    </row>
    <row r="102" spans="1:16">
      <c r="A102" s="16">
        <v>42</v>
      </c>
      <c r="B102" s="68">
        <v>29</v>
      </c>
      <c r="C102" s="16">
        <v>26</v>
      </c>
      <c r="D102" s="16">
        <v>28</v>
      </c>
      <c r="E102" s="16">
        <v>31</v>
      </c>
      <c r="F102" s="69">
        <v>32</v>
      </c>
      <c r="G102" s="68">
        <v>22</v>
      </c>
      <c r="H102" s="16">
        <v>14</v>
      </c>
      <c r="I102" s="16">
        <v>18</v>
      </c>
      <c r="J102" s="16">
        <v>26</v>
      </c>
      <c r="K102" s="69">
        <v>30</v>
      </c>
      <c r="L102" s="16">
        <v>7</v>
      </c>
      <c r="M102" s="16">
        <v>0</v>
      </c>
      <c r="N102" s="16">
        <v>3</v>
      </c>
      <c r="O102" s="16">
        <v>11</v>
      </c>
      <c r="P102" s="16">
        <v>14</v>
      </c>
    </row>
    <row r="103" spans="1:16">
      <c r="A103" s="16">
        <v>43</v>
      </c>
      <c r="B103" s="68">
        <v>29</v>
      </c>
      <c r="C103" s="16">
        <v>26</v>
      </c>
      <c r="D103" s="16">
        <v>28</v>
      </c>
      <c r="E103" s="16">
        <v>31</v>
      </c>
      <c r="F103" s="69">
        <v>32</v>
      </c>
      <c r="G103" s="68">
        <v>22</v>
      </c>
      <c r="H103" s="16">
        <v>14</v>
      </c>
      <c r="I103" s="16">
        <v>18</v>
      </c>
      <c r="J103" s="16">
        <v>26</v>
      </c>
      <c r="K103" s="69">
        <v>29</v>
      </c>
      <c r="L103" s="16">
        <v>7</v>
      </c>
      <c r="M103" s="16">
        <v>1</v>
      </c>
      <c r="N103" s="16">
        <v>4</v>
      </c>
      <c r="O103" s="16">
        <v>11</v>
      </c>
      <c r="P103" s="16">
        <v>14</v>
      </c>
    </row>
    <row r="104" spans="1:16">
      <c r="A104" s="16">
        <v>44</v>
      </c>
      <c r="B104" s="68">
        <v>29</v>
      </c>
      <c r="C104" s="16">
        <v>26</v>
      </c>
      <c r="D104" s="16">
        <v>28</v>
      </c>
      <c r="E104" s="16">
        <v>31</v>
      </c>
      <c r="F104" s="69">
        <v>32</v>
      </c>
      <c r="G104" s="68">
        <v>21</v>
      </c>
      <c r="H104" s="16">
        <v>13</v>
      </c>
      <c r="I104" s="16">
        <v>17</v>
      </c>
      <c r="J104" s="16">
        <v>25</v>
      </c>
      <c r="K104" s="69">
        <v>29</v>
      </c>
      <c r="L104" s="16">
        <v>8</v>
      </c>
      <c r="M104" s="16">
        <v>1</v>
      </c>
      <c r="N104" s="16">
        <v>4</v>
      </c>
      <c r="O104" s="16">
        <v>11</v>
      </c>
      <c r="P104" s="16">
        <v>14</v>
      </c>
    </row>
    <row r="105" spans="1:16">
      <c r="A105" s="16">
        <v>45</v>
      </c>
      <c r="B105" s="68">
        <v>29</v>
      </c>
      <c r="C105" s="16">
        <v>26</v>
      </c>
      <c r="D105" s="16">
        <v>28</v>
      </c>
      <c r="E105" s="16">
        <v>31</v>
      </c>
      <c r="F105" s="69">
        <v>32</v>
      </c>
      <c r="G105" s="68">
        <v>21</v>
      </c>
      <c r="H105" s="16">
        <v>13</v>
      </c>
      <c r="I105" s="16">
        <v>17</v>
      </c>
      <c r="J105" s="16">
        <v>25</v>
      </c>
      <c r="K105" s="69">
        <v>28</v>
      </c>
      <c r="L105" s="16">
        <v>8</v>
      </c>
      <c r="M105" s="16">
        <v>1</v>
      </c>
      <c r="N105" s="16">
        <v>5</v>
      </c>
      <c r="O105" s="16">
        <v>12</v>
      </c>
      <c r="P105" s="16">
        <v>15</v>
      </c>
    </row>
    <row r="106" spans="1:16">
      <c r="A106" s="16">
        <v>46</v>
      </c>
      <c r="B106" s="68">
        <v>29</v>
      </c>
      <c r="C106" s="16">
        <v>26</v>
      </c>
      <c r="D106" s="16">
        <v>28</v>
      </c>
      <c r="E106" s="16">
        <v>31</v>
      </c>
      <c r="F106" s="69">
        <v>32</v>
      </c>
      <c r="G106" s="68">
        <v>20</v>
      </c>
      <c r="H106" s="16">
        <v>12</v>
      </c>
      <c r="I106" s="16">
        <v>16</v>
      </c>
      <c r="J106" s="16">
        <v>24</v>
      </c>
      <c r="K106" s="69">
        <v>28</v>
      </c>
      <c r="L106" s="16">
        <v>9</v>
      </c>
      <c r="M106" s="16">
        <v>1</v>
      </c>
      <c r="N106" s="16">
        <v>5</v>
      </c>
      <c r="O106" s="16">
        <v>12</v>
      </c>
      <c r="P106" s="16">
        <v>15</v>
      </c>
    </row>
    <row r="107" spans="1:16">
      <c r="A107" s="16">
        <v>47</v>
      </c>
      <c r="B107" s="68">
        <v>29</v>
      </c>
      <c r="C107" s="16">
        <v>26</v>
      </c>
      <c r="D107" s="16">
        <v>28</v>
      </c>
      <c r="E107" s="16">
        <v>31</v>
      </c>
      <c r="F107" s="69">
        <v>32</v>
      </c>
      <c r="G107" s="68">
        <v>20</v>
      </c>
      <c r="H107" s="16">
        <v>12</v>
      </c>
      <c r="I107" s="16">
        <v>16</v>
      </c>
      <c r="J107" s="16">
        <v>24</v>
      </c>
      <c r="K107" s="69">
        <v>28</v>
      </c>
      <c r="L107" s="16">
        <v>9</v>
      </c>
      <c r="M107" s="16">
        <v>1</v>
      </c>
      <c r="N107" s="16">
        <v>5</v>
      </c>
      <c r="O107" s="16">
        <v>12</v>
      </c>
      <c r="P107" s="16">
        <v>16</v>
      </c>
    </row>
    <row r="108" spans="1:16">
      <c r="A108" s="16">
        <v>48</v>
      </c>
      <c r="B108" s="68">
        <v>29</v>
      </c>
      <c r="C108" s="16">
        <v>26</v>
      </c>
      <c r="D108" s="16">
        <v>28</v>
      </c>
      <c r="E108" s="16">
        <v>31</v>
      </c>
      <c r="F108" s="69">
        <v>32</v>
      </c>
      <c r="G108" s="68">
        <v>19</v>
      </c>
      <c r="H108" s="16">
        <v>11</v>
      </c>
      <c r="I108" s="16">
        <v>15</v>
      </c>
      <c r="J108" s="16">
        <v>23</v>
      </c>
      <c r="K108" s="69">
        <v>28</v>
      </c>
      <c r="L108" s="16">
        <v>9</v>
      </c>
      <c r="M108" s="16">
        <v>1</v>
      </c>
      <c r="N108" s="16">
        <v>6</v>
      </c>
      <c r="O108" s="16">
        <v>13</v>
      </c>
      <c r="P108" s="16">
        <v>16</v>
      </c>
    </row>
    <row r="109" spans="1:16">
      <c r="A109" s="16">
        <v>49</v>
      </c>
      <c r="B109" s="68">
        <v>29</v>
      </c>
      <c r="C109" s="16">
        <v>26</v>
      </c>
      <c r="D109" s="16">
        <v>28</v>
      </c>
      <c r="E109" s="16">
        <v>31</v>
      </c>
      <c r="F109" s="69">
        <v>32</v>
      </c>
      <c r="G109" s="68">
        <v>19</v>
      </c>
      <c r="H109" s="16">
        <v>11</v>
      </c>
      <c r="I109" s="16">
        <v>15</v>
      </c>
      <c r="J109" s="16">
        <v>23</v>
      </c>
      <c r="K109" s="69">
        <v>28</v>
      </c>
      <c r="L109" s="16">
        <v>10</v>
      </c>
      <c r="M109" s="16">
        <v>1</v>
      </c>
      <c r="N109" s="16">
        <v>6</v>
      </c>
      <c r="O109" s="16">
        <v>13</v>
      </c>
      <c r="P109" s="16">
        <v>16</v>
      </c>
    </row>
    <row r="110" spans="1:16">
      <c r="A110" s="16">
        <v>50</v>
      </c>
      <c r="B110" s="68">
        <v>28</v>
      </c>
      <c r="C110" s="16">
        <v>25</v>
      </c>
      <c r="D110" s="16">
        <v>27</v>
      </c>
      <c r="E110" s="16">
        <v>31</v>
      </c>
      <c r="F110" s="69">
        <v>32</v>
      </c>
      <c r="G110" s="68">
        <v>18</v>
      </c>
      <c r="H110" s="16">
        <v>10</v>
      </c>
      <c r="I110" s="16">
        <v>14</v>
      </c>
      <c r="J110" s="16">
        <v>22</v>
      </c>
      <c r="K110" s="69">
        <v>28</v>
      </c>
      <c r="L110" s="16">
        <v>10</v>
      </c>
      <c r="M110" s="16">
        <v>2</v>
      </c>
      <c r="N110" s="16">
        <v>7</v>
      </c>
      <c r="O110" s="16">
        <v>13</v>
      </c>
      <c r="P110" s="16">
        <v>17</v>
      </c>
    </row>
    <row r="111" spans="1:16">
      <c r="A111" s="16">
        <v>51</v>
      </c>
      <c r="B111" s="68">
        <v>28</v>
      </c>
      <c r="C111" s="16">
        <v>25</v>
      </c>
      <c r="D111" s="16">
        <v>27</v>
      </c>
      <c r="E111" s="16">
        <v>30</v>
      </c>
      <c r="F111" s="69">
        <v>32</v>
      </c>
      <c r="G111" s="68">
        <v>18</v>
      </c>
      <c r="H111" s="16">
        <v>10</v>
      </c>
      <c r="I111" s="16">
        <v>14</v>
      </c>
      <c r="J111" s="16">
        <v>22</v>
      </c>
      <c r="K111" s="69">
        <v>27</v>
      </c>
      <c r="L111" s="16">
        <v>11</v>
      </c>
      <c r="M111" s="16">
        <v>2</v>
      </c>
      <c r="N111" s="16">
        <v>7</v>
      </c>
      <c r="O111" s="16">
        <v>14</v>
      </c>
      <c r="P111" s="16">
        <v>17</v>
      </c>
    </row>
    <row r="112" spans="1:16">
      <c r="A112" s="16">
        <v>52</v>
      </c>
      <c r="B112" s="68">
        <v>28</v>
      </c>
      <c r="C112" s="16">
        <v>25</v>
      </c>
      <c r="D112" s="16">
        <v>27</v>
      </c>
      <c r="E112" s="16">
        <v>30</v>
      </c>
      <c r="F112" s="69">
        <v>32</v>
      </c>
      <c r="G112" s="68">
        <v>17</v>
      </c>
      <c r="H112" s="16">
        <v>9</v>
      </c>
      <c r="I112" s="16">
        <v>13</v>
      </c>
      <c r="J112" s="16">
        <v>21</v>
      </c>
      <c r="K112" s="69">
        <v>27</v>
      </c>
      <c r="L112" s="16">
        <v>11</v>
      </c>
      <c r="M112" s="16">
        <v>2</v>
      </c>
      <c r="N112" s="16">
        <v>7</v>
      </c>
      <c r="O112" s="16">
        <v>14</v>
      </c>
      <c r="P112" s="16">
        <v>18</v>
      </c>
    </row>
    <row r="113" spans="1:16">
      <c r="A113" s="16">
        <v>53</v>
      </c>
      <c r="B113" s="68">
        <v>28</v>
      </c>
      <c r="C113" s="16">
        <v>25</v>
      </c>
      <c r="D113" s="16">
        <v>27</v>
      </c>
      <c r="E113" s="16">
        <v>30</v>
      </c>
      <c r="F113" s="69">
        <v>32</v>
      </c>
      <c r="G113" s="68">
        <v>17</v>
      </c>
      <c r="H113" s="16">
        <v>9</v>
      </c>
      <c r="I113" s="16">
        <v>13</v>
      </c>
      <c r="J113" s="16">
        <v>21</v>
      </c>
      <c r="K113" s="69">
        <v>26</v>
      </c>
      <c r="L113" s="16">
        <v>11</v>
      </c>
      <c r="M113" s="16">
        <v>2</v>
      </c>
      <c r="N113" s="16">
        <v>8</v>
      </c>
      <c r="O113" s="16">
        <v>15</v>
      </c>
      <c r="P113" s="16">
        <v>18</v>
      </c>
    </row>
    <row r="114" spans="1:16">
      <c r="A114" s="16">
        <v>54</v>
      </c>
      <c r="B114" s="68">
        <v>28</v>
      </c>
      <c r="C114" s="16">
        <v>25</v>
      </c>
      <c r="D114" s="16">
        <v>27</v>
      </c>
      <c r="E114" s="16">
        <v>30</v>
      </c>
      <c r="F114" s="69">
        <v>32</v>
      </c>
      <c r="G114" s="68">
        <v>16</v>
      </c>
      <c r="H114" s="16">
        <v>8</v>
      </c>
      <c r="I114" s="16">
        <v>12</v>
      </c>
      <c r="J114" s="16">
        <v>20</v>
      </c>
      <c r="K114" s="69">
        <v>26</v>
      </c>
      <c r="L114" s="16">
        <v>12</v>
      </c>
      <c r="M114" s="16">
        <v>3</v>
      </c>
      <c r="N114" s="16">
        <v>8</v>
      </c>
      <c r="O114" s="16">
        <v>15</v>
      </c>
      <c r="P114" s="16">
        <v>19</v>
      </c>
    </row>
    <row r="115" spans="1:16">
      <c r="A115" s="16">
        <v>55</v>
      </c>
      <c r="B115" s="68">
        <v>28</v>
      </c>
      <c r="C115" s="16">
        <v>24</v>
      </c>
      <c r="D115" s="16">
        <v>27</v>
      </c>
      <c r="E115" s="16">
        <v>30</v>
      </c>
      <c r="F115" s="69">
        <v>32</v>
      </c>
      <c r="G115" s="68">
        <v>15</v>
      </c>
      <c r="H115" s="16">
        <v>7</v>
      </c>
      <c r="I115" s="16">
        <v>11</v>
      </c>
      <c r="J115" s="16">
        <v>20</v>
      </c>
      <c r="K115" s="69">
        <v>25</v>
      </c>
      <c r="L115" s="16">
        <v>12</v>
      </c>
      <c r="M115" s="16">
        <v>3</v>
      </c>
      <c r="N115" s="16">
        <v>9</v>
      </c>
      <c r="O115" s="16">
        <v>16</v>
      </c>
      <c r="P115" s="16">
        <v>19</v>
      </c>
    </row>
    <row r="116" spans="1:16">
      <c r="A116" s="16">
        <v>56</v>
      </c>
      <c r="B116" s="68">
        <v>28</v>
      </c>
      <c r="C116" s="16">
        <v>24</v>
      </c>
      <c r="D116" s="16">
        <v>27</v>
      </c>
      <c r="E116" s="16">
        <v>30</v>
      </c>
      <c r="F116" s="69">
        <v>32</v>
      </c>
      <c r="G116" s="68">
        <v>15</v>
      </c>
      <c r="H116" s="16">
        <v>7</v>
      </c>
      <c r="I116" s="16">
        <v>11</v>
      </c>
      <c r="J116" s="16">
        <v>19</v>
      </c>
      <c r="K116" s="69">
        <v>24</v>
      </c>
      <c r="L116" s="16">
        <v>13</v>
      </c>
      <c r="M116" s="16">
        <v>3</v>
      </c>
      <c r="N116" s="16">
        <v>9</v>
      </c>
      <c r="O116" s="16">
        <v>16</v>
      </c>
      <c r="P116" s="16">
        <v>20</v>
      </c>
    </row>
    <row r="117" spans="1:16">
      <c r="A117" s="16">
        <v>57</v>
      </c>
      <c r="B117" s="68">
        <v>28</v>
      </c>
      <c r="C117" s="16">
        <v>24</v>
      </c>
      <c r="D117" s="16">
        <v>27</v>
      </c>
      <c r="E117" s="16">
        <v>30</v>
      </c>
      <c r="F117" s="69">
        <v>32</v>
      </c>
      <c r="G117" s="68">
        <v>14</v>
      </c>
      <c r="H117" s="16">
        <v>7</v>
      </c>
      <c r="I117" s="16">
        <v>10</v>
      </c>
      <c r="J117" s="16">
        <v>18</v>
      </c>
      <c r="K117" s="69">
        <v>24</v>
      </c>
      <c r="L117" s="16">
        <v>13</v>
      </c>
      <c r="M117" s="16">
        <v>4</v>
      </c>
      <c r="N117" s="16">
        <v>9</v>
      </c>
      <c r="O117" s="16">
        <v>17</v>
      </c>
      <c r="P117" s="16">
        <v>20</v>
      </c>
    </row>
    <row r="118" spans="1:16">
      <c r="A118" s="16">
        <v>58</v>
      </c>
      <c r="B118" s="68">
        <v>28</v>
      </c>
      <c r="C118" s="16">
        <v>24</v>
      </c>
      <c r="D118" s="16">
        <v>26</v>
      </c>
      <c r="E118" s="16">
        <v>30</v>
      </c>
      <c r="F118" s="69">
        <v>32</v>
      </c>
      <c r="G118" s="68">
        <v>14</v>
      </c>
      <c r="H118" s="16">
        <v>6</v>
      </c>
      <c r="I118" s="16">
        <v>10</v>
      </c>
      <c r="J118" s="16">
        <v>18</v>
      </c>
      <c r="K118" s="69">
        <v>23</v>
      </c>
      <c r="L118" s="16">
        <v>14</v>
      </c>
      <c r="M118" s="16">
        <v>4</v>
      </c>
      <c r="N118" s="16">
        <v>10</v>
      </c>
      <c r="O118" s="16">
        <v>17</v>
      </c>
      <c r="P118" s="16">
        <v>20</v>
      </c>
    </row>
    <row r="119" spans="1:16">
      <c r="A119" s="16">
        <v>59</v>
      </c>
      <c r="B119" s="68">
        <v>28</v>
      </c>
      <c r="C119" s="16">
        <v>23</v>
      </c>
      <c r="D119" s="16">
        <v>26</v>
      </c>
      <c r="E119" s="16">
        <v>29</v>
      </c>
      <c r="F119" s="69">
        <v>31</v>
      </c>
      <c r="G119" s="68">
        <v>13</v>
      </c>
      <c r="H119" s="16">
        <v>6</v>
      </c>
      <c r="I119" s="16">
        <v>9</v>
      </c>
      <c r="J119" s="16">
        <v>17</v>
      </c>
      <c r="K119" s="69">
        <v>23</v>
      </c>
      <c r="L119" s="16">
        <v>14</v>
      </c>
      <c r="M119" s="16">
        <v>4</v>
      </c>
      <c r="N119" s="16">
        <v>10</v>
      </c>
      <c r="O119" s="16">
        <v>18</v>
      </c>
      <c r="P119" s="16">
        <v>21</v>
      </c>
    </row>
    <row r="120" spans="1:16">
      <c r="A120" s="16">
        <v>60</v>
      </c>
      <c r="B120" s="68">
        <v>28</v>
      </c>
      <c r="C120" s="16">
        <v>23</v>
      </c>
      <c r="D120" s="16">
        <v>26</v>
      </c>
      <c r="E120" s="16">
        <v>29</v>
      </c>
      <c r="F120" s="69">
        <v>31</v>
      </c>
      <c r="G120" s="68">
        <v>13</v>
      </c>
      <c r="H120" s="16">
        <v>5</v>
      </c>
      <c r="I120" s="16">
        <v>9</v>
      </c>
      <c r="J120" s="16">
        <v>17</v>
      </c>
      <c r="K120" s="69">
        <v>22</v>
      </c>
      <c r="L120" s="16">
        <v>14</v>
      </c>
      <c r="M120" s="16">
        <v>5</v>
      </c>
      <c r="N120" s="16">
        <v>10</v>
      </c>
      <c r="O120" s="16">
        <v>18</v>
      </c>
      <c r="P120" s="16">
        <v>21</v>
      </c>
    </row>
    <row r="121" spans="1:16">
      <c r="A121" s="16">
        <v>61</v>
      </c>
      <c r="B121" s="68">
        <v>28</v>
      </c>
      <c r="C121" s="16">
        <v>23</v>
      </c>
      <c r="D121" s="16">
        <v>26</v>
      </c>
      <c r="E121" s="16">
        <v>29</v>
      </c>
      <c r="F121" s="69">
        <v>31</v>
      </c>
      <c r="G121" s="68">
        <v>12</v>
      </c>
      <c r="H121" s="16">
        <v>5</v>
      </c>
      <c r="I121" s="16">
        <v>8</v>
      </c>
      <c r="J121" s="16">
        <v>16</v>
      </c>
      <c r="K121" s="69">
        <v>20</v>
      </c>
      <c r="L121" s="16">
        <v>15</v>
      </c>
      <c r="M121" s="16">
        <v>6</v>
      </c>
      <c r="N121" s="16">
        <v>11</v>
      </c>
      <c r="O121" s="16">
        <v>18</v>
      </c>
      <c r="P121" s="16">
        <v>21</v>
      </c>
    </row>
    <row r="122" spans="1:16">
      <c r="A122" s="16">
        <v>62</v>
      </c>
      <c r="B122" s="68">
        <v>28</v>
      </c>
      <c r="C122" s="16">
        <v>22</v>
      </c>
      <c r="D122" s="16">
        <v>25</v>
      </c>
      <c r="E122" s="16">
        <v>29</v>
      </c>
      <c r="F122" s="69">
        <v>31</v>
      </c>
      <c r="G122" s="68">
        <v>11</v>
      </c>
      <c r="H122" s="16">
        <v>4</v>
      </c>
      <c r="I122" s="16">
        <v>7</v>
      </c>
      <c r="J122" s="16">
        <v>15</v>
      </c>
      <c r="K122" s="69">
        <v>20</v>
      </c>
      <c r="L122" s="16">
        <v>15</v>
      </c>
      <c r="M122" s="16">
        <v>7</v>
      </c>
      <c r="N122" s="16">
        <v>11</v>
      </c>
      <c r="O122" s="16">
        <v>19</v>
      </c>
      <c r="P122" s="16">
        <v>22</v>
      </c>
    </row>
    <row r="123" spans="1:16">
      <c r="A123" s="16">
        <v>63</v>
      </c>
      <c r="B123" s="68">
        <v>27</v>
      </c>
      <c r="C123" s="16">
        <v>22</v>
      </c>
      <c r="D123" s="16">
        <v>25</v>
      </c>
      <c r="E123" s="16">
        <v>29</v>
      </c>
      <c r="F123" s="69">
        <v>31</v>
      </c>
      <c r="G123" s="68">
        <v>11</v>
      </c>
      <c r="H123" s="16">
        <v>3</v>
      </c>
      <c r="I123" s="16">
        <v>7</v>
      </c>
      <c r="J123" s="16">
        <v>15</v>
      </c>
      <c r="K123" s="69">
        <v>19</v>
      </c>
      <c r="L123" s="16">
        <v>16</v>
      </c>
      <c r="M123" s="16">
        <v>7</v>
      </c>
      <c r="N123" s="16">
        <v>12</v>
      </c>
      <c r="O123" s="16">
        <v>19</v>
      </c>
      <c r="P123" s="16">
        <v>22</v>
      </c>
    </row>
    <row r="124" spans="1:16">
      <c r="A124" s="16">
        <v>64</v>
      </c>
      <c r="B124" s="68">
        <v>27</v>
      </c>
      <c r="C124" s="16">
        <v>21</v>
      </c>
      <c r="D124" s="16">
        <v>25</v>
      </c>
      <c r="E124" s="16">
        <v>28</v>
      </c>
      <c r="F124" s="69">
        <v>30</v>
      </c>
      <c r="G124" s="68">
        <v>10</v>
      </c>
      <c r="H124" s="16">
        <v>3</v>
      </c>
      <c r="I124" s="16">
        <v>6</v>
      </c>
      <c r="J124" s="16">
        <v>14</v>
      </c>
      <c r="K124" s="69">
        <v>19</v>
      </c>
      <c r="L124" s="16">
        <v>16</v>
      </c>
      <c r="M124" s="16">
        <v>7</v>
      </c>
      <c r="N124" s="16">
        <v>12</v>
      </c>
      <c r="O124" s="16">
        <v>20</v>
      </c>
      <c r="P124" s="16">
        <v>22</v>
      </c>
    </row>
    <row r="125" spans="1:16">
      <c r="A125" s="16">
        <v>65</v>
      </c>
      <c r="B125" s="68">
        <v>27</v>
      </c>
      <c r="C125" s="16">
        <v>21</v>
      </c>
      <c r="D125" s="16">
        <v>25</v>
      </c>
      <c r="E125" s="16">
        <v>28</v>
      </c>
      <c r="F125" s="69">
        <v>30</v>
      </c>
      <c r="G125" s="68">
        <v>9</v>
      </c>
      <c r="H125" s="16">
        <v>2</v>
      </c>
      <c r="I125" s="16">
        <v>6</v>
      </c>
      <c r="J125" s="16">
        <v>14</v>
      </c>
      <c r="K125" s="69">
        <v>18</v>
      </c>
      <c r="L125" s="16">
        <v>16</v>
      </c>
      <c r="M125" s="16">
        <v>7</v>
      </c>
      <c r="N125" s="16">
        <v>12</v>
      </c>
      <c r="O125" s="16">
        <v>20</v>
      </c>
      <c r="P125" s="16">
        <v>23</v>
      </c>
    </row>
    <row r="126" spans="1:16">
      <c r="A126" s="16">
        <v>66</v>
      </c>
      <c r="B126" s="68">
        <v>27</v>
      </c>
      <c r="C126" s="16">
        <v>20</v>
      </c>
      <c r="D126" s="16">
        <v>24</v>
      </c>
      <c r="E126" s="16">
        <v>28</v>
      </c>
      <c r="F126" s="69">
        <v>30</v>
      </c>
      <c r="G126" s="68">
        <v>9</v>
      </c>
      <c r="H126" s="16">
        <v>2</v>
      </c>
      <c r="I126" s="16">
        <v>6</v>
      </c>
      <c r="J126" s="16">
        <v>13</v>
      </c>
      <c r="K126" s="69">
        <v>18</v>
      </c>
      <c r="L126" s="16">
        <v>17</v>
      </c>
      <c r="M126" s="16">
        <v>8</v>
      </c>
      <c r="N126" s="16">
        <v>13</v>
      </c>
      <c r="O126" s="16">
        <v>20</v>
      </c>
      <c r="P126" s="16">
        <v>23</v>
      </c>
    </row>
    <row r="127" spans="1:16">
      <c r="A127" s="16">
        <v>67</v>
      </c>
      <c r="B127" s="68">
        <v>27</v>
      </c>
      <c r="C127" s="16">
        <v>20</v>
      </c>
      <c r="D127" s="16">
        <v>24</v>
      </c>
      <c r="E127" s="16">
        <v>28</v>
      </c>
      <c r="F127" s="69">
        <v>30</v>
      </c>
      <c r="G127" s="68">
        <v>8</v>
      </c>
      <c r="H127" s="16">
        <v>1</v>
      </c>
      <c r="I127" s="16">
        <v>5</v>
      </c>
      <c r="J127" s="16">
        <v>13</v>
      </c>
      <c r="K127" s="69">
        <v>17</v>
      </c>
      <c r="L127" s="16">
        <v>17</v>
      </c>
      <c r="M127" s="16">
        <v>8</v>
      </c>
      <c r="N127" s="16">
        <v>13</v>
      </c>
      <c r="O127" s="16">
        <v>20</v>
      </c>
      <c r="P127" s="16">
        <v>23</v>
      </c>
    </row>
    <row r="128" spans="1:16">
      <c r="A128" s="16">
        <v>68</v>
      </c>
      <c r="B128" s="68">
        <v>26</v>
      </c>
      <c r="C128" s="16">
        <v>19</v>
      </c>
      <c r="D128" s="16">
        <v>24</v>
      </c>
      <c r="E128" s="16">
        <v>28</v>
      </c>
      <c r="F128" s="69">
        <v>30</v>
      </c>
      <c r="G128" s="68">
        <v>8</v>
      </c>
      <c r="H128" s="16">
        <v>1</v>
      </c>
      <c r="I128" s="16">
        <v>5</v>
      </c>
      <c r="J128" s="16">
        <v>12</v>
      </c>
      <c r="K128" s="69">
        <v>16</v>
      </c>
      <c r="L128" s="16">
        <v>17</v>
      </c>
      <c r="M128" s="16">
        <v>8</v>
      </c>
      <c r="N128" s="16">
        <v>13</v>
      </c>
      <c r="O128" s="16">
        <v>20</v>
      </c>
      <c r="P128" s="16">
        <v>23</v>
      </c>
    </row>
    <row r="129" spans="1:16">
      <c r="A129" s="16">
        <v>69</v>
      </c>
      <c r="B129" s="68">
        <v>26</v>
      </c>
      <c r="C129" s="16">
        <v>18</v>
      </c>
      <c r="D129" s="16">
        <v>23</v>
      </c>
      <c r="E129" s="16">
        <v>28</v>
      </c>
      <c r="F129" s="69">
        <v>30</v>
      </c>
      <c r="G129" s="68">
        <v>8</v>
      </c>
      <c r="H129" s="16">
        <v>1</v>
      </c>
      <c r="I129" s="16">
        <v>4</v>
      </c>
      <c r="J129" s="16">
        <v>12</v>
      </c>
      <c r="K129" s="69">
        <v>16</v>
      </c>
      <c r="L129" s="16">
        <v>17</v>
      </c>
      <c r="M129" s="16">
        <v>8</v>
      </c>
      <c r="N129" s="16">
        <v>13</v>
      </c>
      <c r="O129" s="16">
        <v>20</v>
      </c>
      <c r="P129" s="16">
        <v>23</v>
      </c>
    </row>
    <row r="130" spans="1:16">
      <c r="A130" s="16">
        <v>70</v>
      </c>
      <c r="B130" s="68">
        <v>26</v>
      </c>
      <c r="C130" s="16">
        <v>18</v>
      </c>
      <c r="D130" s="16">
        <v>23</v>
      </c>
      <c r="E130" s="16">
        <v>28</v>
      </c>
      <c r="F130" s="69">
        <v>29</v>
      </c>
      <c r="G130" s="68">
        <v>7</v>
      </c>
      <c r="H130" s="16">
        <v>1</v>
      </c>
      <c r="I130" s="16">
        <v>4</v>
      </c>
      <c r="J130" s="16">
        <v>11</v>
      </c>
      <c r="K130" s="69">
        <v>16</v>
      </c>
      <c r="L130" s="16">
        <v>17</v>
      </c>
      <c r="M130" s="16">
        <v>7</v>
      </c>
      <c r="N130" s="16">
        <v>13</v>
      </c>
      <c r="O130" s="16">
        <v>20</v>
      </c>
      <c r="P130" s="16">
        <v>23</v>
      </c>
    </row>
    <row r="131" spans="1:16">
      <c r="A131" s="16">
        <v>71</v>
      </c>
      <c r="B131" s="68">
        <v>26</v>
      </c>
      <c r="C131" s="16">
        <v>17</v>
      </c>
      <c r="D131" s="16">
        <v>22</v>
      </c>
      <c r="E131" s="16">
        <v>28</v>
      </c>
      <c r="F131" s="69">
        <v>29</v>
      </c>
      <c r="G131" s="68">
        <v>7</v>
      </c>
      <c r="H131" s="16">
        <v>0</v>
      </c>
      <c r="I131" s="16">
        <v>4</v>
      </c>
      <c r="J131" s="16">
        <v>11</v>
      </c>
      <c r="K131" s="69">
        <v>15</v>
      </c>
      <c r="L131" s="16">
        <v>17</v>
      </c>
      <c r="M131" s="16">
        <v>8</v>
      </c>
      <c r="N131" s="16">
        <v>13</v>
      </c>
      <c r="O131" s="16">
        <v>21</v>
      </c>
      <c r="P131" s="16">
        <v>23</v>
      </c>
    </row>
    <row r="132" spans="1:16">
      <c r="A132" s="16">
        <v>72</v>
      </c>
      <c r="B132" s="68">
        <v>25</v>
      </c>
      <c r="C132" s="16">
        <v>17</v>
      </c>
      <c r="D132" s="16">
        <v>22</v>
      </c>
      <c r="E132" s="16">
        <v>28</v>
      </c>
      <c r="F132" s="69">
        <v>29</v>
      </c>
      <c r="G132" s="68">
        <v>7</v>
      </c>
      <c r="H132" s="16">
        <v>0</v>
      </c>
      <c r="I132" s="16">
        <v>3</v>
      </c>
      <c r="J132" s="16">
        <v>10</v>
      </c>
      <c r="K132" s="69">
        <v>15</v>
      </c>
      <c r="L132" s="16">
        <v>17</v>
      </c>
      <c r="M132" s="16">
        <v>7</v>
      </c>
      <c r="N132" s="16">
        <v>13</v>
      </c>
      <c r="O132" s="16">
        <v>20</v>
      </c>
      <c r="P132" s="16">
        <v>23</v>
      </c>
    </row>
    <row r="133" spans="1:16">
      <c r="A133" s="16">
        <v>73</v>
      </c>
      <c r="B133" s="68">
        <v>25</v>
      </c>
      <c r="C133" s="16">
        <v>16</v>
      </c>
      <c r="D133" s="16">
        <v>21</v>
      </c>
      <c r="E133" s="16">
        <v>27</v>
      </c>
      <c r="F133" s="69">
        <v>29</v>
      </c>
      <c r="G133" s="68">
        <v>6</v>
      </c>
      <c r="H133" s="16">
        <v>0</v>
      </c>
      <c r="I133" s="16">
        <v>3</v>
      </c>
      <c r="J133" s="16">
        <v>10</v>
      </c>
      <c r="K133" s="69">
        <v>15</v>
      </c>
      <c r="L133" s="16">
        <v>17</v>
      </c>
      <c r="M133" s="16">
        <v>7</v>
      </c>
      <c r="N133" s="16">
        <v>13</v>
      </c>
      <c r="O133" s="16">
        <v>20</v>
      </c>
      <c r="P133" s="16">
        <v>23</v>
      </c>
    </row>
    <row r="134" spans="1:16">
      <c r="A134" s="16">
        <v>74</v>
      </c>
      <c r="B134" s="68">
        <v>25</v>
      </c>
      <c r="C134" s="16">
        <v>15</v>
      </c>
      <c r="D134" s="16">
        <v>21</v>
      </c>
      <c r="E134" s="16">
        <v>27</v>
      </c>
      <c r="F134" s="69">
        <v>28</v>
      </c>
      <c r="G134" s="68">
        <v>6</v>
      </c>
      <c r="H134" s="16">
        <v>0</v>
      </c>
      <c r="I134" s="16">
        <v>3</v>
      </c>
      <c r="J134" s="16">
        <v>10</v>
      </c>
      <c r="K134" s="69">
        <v>14</v>
      </c>
      <c r="L134" s="16">
        <v>17</v>
      </c>
      <c r="M134" s="16">
        <v>7</v>
      </c>
      <c r="N134" s="16">
        <v>13</v>
      </c>
      <c r="O134" s="16">
        <v>20</v>
      </c>
      <c r="P134" s="16">
        <v>23</v>
      </c>
    </row>
    <row r="135" spans="1:16">
      <c r="A135" s="16">
        <v>75</v>
      </c>
      <c r="B135" s="68">
        <v>24</v>
      </c>
      <c r="C135" s="16">
        <v>14</v>
      </c>
      <c r="D135" s="16">
        <v>20</v>
      </c>
      <c r="E135" s="16">
        <v>27</v>
      </c>
      <c r="F135" s="69">
        <v>28</v>
      </c>
      <c r="G135" s="68">
        <v>6</v>
      </c>
      <c r="H135" s="16">
        <v>0</v>
      </c>
      <c r="I135" s="16">
        <v>2</v>
      </c>
      <c r="J135" s="16">
        <v>9</v>
      </c>
      <c r="K135" s="69">
        <v>14</v>
      </c>
      <c r="L135" s="16">
        <v>17</v>
      </c>
      <c r="M135" s="16">
        <v>6</v>
      </c>
      <c r="N135" s="16">
        <v>13</v>
      </c>
      <c r="O135" s="16">
        <v>20</v>
      </c>
      <c r="P135" s="16">
        <v>23</v>
      </c>
    </row>
    <row r="136" spans="1:16">
      <c r="A136" s="16">
        <v>76</v>
      </c>
      <c r="B136" s="68">
        <v>24</v>
      </c>
      <c r="C136" s="16">
        <v>13</v>
      </c>
      <c r="D136" s="16">
        <v>20</v>
      </c>
      <c r="E136" s="16">
        <v>27</v>
      </c>
      <c r="F136" s="69">
        <v>28</v>
      </c>
      <c r="G136" s="68">
        <v>6</v>
      </c>
      <c r="H136" s="16">
        <v>0</v>
      </c>
      <c r="I136" s="16">
        <v>2</v>
      </c>
      <c r="J136" s="16">
        <v>9</v>
      </c>
      <c r="K136" s="69">
        <v>14</v>
      </c>
      <c r="L136" s="16">
        <v>17</v>
      </c>
      <c r="M136" s="16">
        <v>6</v>
      </c>
      <c r="N136" s="16">
        <v>12</v>
      </c>
      <c r="O136" s="16">
        <v>20</v>
      </c>
      <c r="P136" s="16">
        <v>23</v>
      </c>
    </row>
    <row r="137" spans="1:16">
      <c r="A137" s="16">
        <v>77</v>
      </c>
      <c r="B137" s="68">
        <v>24</v>
      </c>
      <c r="C137" s="16">
        <v>12</v>
      </c>
      <c r="D137" s="16">
        <v>19</v>
      </c>
      <c r="E137" s="16">
        <v>27</v>
      </c>
      <c r="F137" s="69">
        <v>28</v>
      </c>
      <c r="G137" s="68">
        <v>6</v>
      </c>
      <c r="H137" s="16">
        <v>0</v>
      </c>
      <c r="I137" s="16">
        <v>2</v>
      </c>
      <c r="J137" s="16">
        <v>9</v>
      </c>
      <c r="K137" s="69">
        <v>13</v>
      </c>
      <c r="L137" s="16">
        <v>17</v>
      </c>
      <c r="M137" s="16">
        <v>6</v>
      </c>
      <c r="N137" s="16">
        <v>12</v>
      </c>
      <c r="O137" s="16">
        <v>20</v>
      </c>
      <c r="P137" s="16">
        <v>23</v>
      </c>
    </row>
    <row r="138" spans="1:16">
      <c r="A138" s="16">
        <v>78</v>
      </c>
      <c r="B138" s="68">
        <v>23</v>
      </c>
      <c r="C138" s="16">
        <v>12</v>
      </c>
      <c r="D138" s="16">
        <v>19</v>
      </c>
      <c r="E138" s="16">
        <v>26</v>
      </c>
      <c r="F138" s="69">
        <v>28</v>
      </c>
      <c r="G138" s="68">
        <v>5</v>
      </c>
      <c r="H138" s="16">
        <v>0</v>
      </c>
      <c r="I138" s="16">
        <v>2</v>
      </c>
      <c r="J138" s="16">
        <v>9</v>
      </c>
      <c r="K138" s="69">
        <v>13</v>
      </c>
      <c r="L138" s="16">
        <v>16</v>
      </c>
      <c r="M138" s="16">
        <v>6</v>
      </c>
      <c r="N138" s="16">
        <v>12</v>
      </c>
      <c r="O138" s="16">
        <v>20</v>
      </c>
      <c r="P138" s="16">
        <v>22</v>
      </c>
    </row>
    <row r="139" spans="1:16">
      <c r="A139" s="16">
        <v>79</v>
      </c>
      <c r="B139" s="68">
        <v>23</v>
      </c>
      <c r="C139" s="16">
        <v>11</v>
      </c>
      <c r="D139" s="16">
        <v>19</v>
      </c>
      <c r="E139" s="16">
        <v>26</v>
      </c>
      <c r="F139" s="69">
        <v>28</v>
      </c>
      <c r="G139" s="68">
        <v>5</v>
      </c>
      <c r="H139" s="16">
        <v>0</v>
      </c>
      <c r="I139" s="16">
        <v>2</v>
      </c>
      <c r="J139" s="16">
        <v>8</v>
      </c>
      <c r="K139" s="69">
        <v>13</v>
      </c>
      <c r="L139" s="16">
        <v>16</v>
      </c>
      <c r="M139" s="16">
        <v>5</v>
      </c>
      <c r="N139" s="16">
        <v>12</v>
      </c>
      <c r="O139" s="16">
        <v>20</v>
      </c>
      <c r="P139" s="16">
        <v>22</v>
      </c>
    </row>
    <row r="140" spans="1:16">
      <c r="A140" s="16">
        <v>80</v>
      </c>
      <c r="B140" s="68">
        <v>23</v>
      </c>
      <c r="C140" s="16">
        <v>11</v>
      </c>
      <c r="D140" s="16">
        <v>18</v>
      </c>
      <c r="E140" s="16">
        <v>26</v>
      </c>
      <c r="F140" s="69">
        <v>28</v>
      </c>
      <c r="G140" s="68">
        <v>5</v>
      </c>
      <c r="H140" s="16">
        <v>0</v>
      </c>
      <c r="I140" s="16">
        <v>2</v>
      </c>
      <c r="J140" s="16">
        <v>8</v>
      </c>
      <c r="K140" s="69">
        <v>13</v>
      </c>
      <c r="L140" s="16">
        <v>16</v>
      </c>
      <c r="M140" s="16">
        <v>5</v>
      </c>
      <c r="N140" s="16">
        <v>12</v>
      </c>
      <c r="O140" s="16">
        <v>20</v>
      </c>
      <c r="P140" s="16">
        <v>22</v>
      </c>
    </row>
    <row r="141" spans="1:16">
      <c r="A141" s="16">
        <v>81</v>
      </c>
      <c r="B141" s="68">
        <v>22</v>
      </c>
      <c r="C141" s="16">
        <v>10</v>
      </c>
      <c r="D141" s="16">
        <v>18</v>
      </c>
      <c r="E141" s="16">
        <v>26</v>
      </c>
      <c r="F141" s="69">
        <v>28</v>
      </c>
      <c r="G141" s="68">
        <v>5</v>
      </c>
      <c r="H141" s="16">
        <v>0</v>
      </c>
      <c r="I141" s="16">
        <v>2</v>
      </c>
      <c r="J141" s="16">
        <v>8</v>
      </c>
      <c r="K141" s="69">
        <v>12</v>
      </c>
      <c r="L141" s="16">
        <v>16</v>
      </c>
      <c r="M141" s="16">
        <v>5</v>
      </c>
      <c r="N141" s="16">
        <v>11</v>
      </c>
      <c r="O141" s="16">
        <v>19</v>
      </c>
      <c r="P141" s="16">
        <v>22</v>
      </c>
    </row>
    <row r="142" spans="1:16">
      <c r="A142" s="16">
        <v>82</v>
      </c>
      <c r="B142" s="68">
        <v>22</v>
      </c>
      <c r="C142" s="16">
        <v>10</v>
      </c>
      <c r="D142" s="16">
        <v>17</v>
      </c>
      <c r="E142" s="16">
        <v>26</v>
      </c>
      <c r="F142" s="69">
        <v>28</v>
      </c>
      <c r="G142" s="68">
        <v>5</v>
      </c>
      <c r="H142" s="16">
        <v>0</v>
      </c>
      <c r="I142" s="16">
        <v>1</v>
      </c>
      <c r="J142" s="16">
        <v>8</v>
      </c>
      <c r="K142" s="69">
        <v>12</v>
      </c>
      <c r="L142" s="16">
        <v>16</v>
      </c>
      <c r="M142" s="16">
        <v>5</v>
      </c>
      <c r="N142" s="16">
        <v>11</v>
      </c>
      <c r="O142" s="16">
        <v>19</v>
      </c>
      <c r="P142" s="16">
        <v>22</v>
      </c>
    </row>
    <row r="143" spans="1:16">
      <c r="A143" s="16">
        <v>83</v>
      </c>
      <c r="B143" s="68">
        <v>22</v>
      </c>
      <c r="C143" s="16">
        <v>9</v>
      </c>
      <c r="D143" s="16">
        <v>17</v>
      </c>
      <c r="E143" s="16">
        <v>25</v>
      </c>
      <c r="F143" s="69">
        <v>28</v>
      </c>
      <c r="G143" s="68">
        <v>5</v>
      </c>
      <c r="H143" s="16">
        <v>0</v>
      </c>
      <c r="I143" s="16">
        <v>1</v>
      </c>
      <c r="J143" s="16">
        <v>8</v>
      </c>
      <c r="K143" s="69">
        <v>12</v>
      </c>
      <c r="L143" s="16">
        <v>16</v>
      </c>
      <c r="M143" s="16">
        <v>5</v>
      </c>
      <c r="N143" s="16">
        <v>11</v>
      </c>
      <c r="O143" s="16">
        <v>19</v>
      </c>
      <c r="P143" s="16">
        <v>22</v>
      </c>
    </row>
    <row r="144" spans="1:16">
      <c r="A144" s="16">
        <v>84</v>
      </c>
      <c r="B144" s="68">
        <v>22</v>
      </c>
      <c r="C144" s="16">
        <v>9</v>
      </c>
      <c r="D144" s="16">
        <v>17</v>
      </c>
      <c r="E144" s="16">
        <v>25</v>
      </c>
      <c r="F144" s="69">
        <v>27</v>
      </c>
      <c r="G144" s="68">
        <v>5</v>
      </c>
      <c r="H144" s="16">
        <v>0</v>
      </c>
      <c r="I144" s="16">
        <v>1</v>
      </c>
      <c r="J144" s="16">
        <v>8</v>
      </c>
      <c r="K144" s="69">
        <v>12</v>
      </c>
      <c r="L144" s="16">
        <v>16</v>
      </c>
      <c r="M144" s="16">
        <v>5</v>
      </c>
      <c r="N144" s="16">
        <v>11</v>
      </c>
      <c r="O144" s="16">
        <v>19</v>
      </c>
      <c r="P144" s="16">
        <v>22</v>
      </c>
    </row>
    <row r="145" spans="1:16">
      <c r="A145" s="16">
        <v>85</v>
      </c>
      <c r="B145" s="68">
        <v>21</v>
      </c>
      <c r="C145" s="16">
        <v>8</v>
      </c>
      <c r="D145" s="16">
        <v>16</v>
      </c>
      <c r="E145" s="16">
        <v>25</v>
      </c>
      <c r="F145" s="69">
        <v>27</v>
      </c>
      <c r="G145" s="68">
        <v>4</v>
      </c>
      <c r="H145" s="16">
        <v>0</v>
      </c>
      <c r="I145" s="16">
        <v>1</v>
      </c>
      <c r="J145" s="16">
        <v>7</v>
      </c>
      <c r="K145" s="69">
        <v>12</v>
      </c>
      <c r="L145" s="16">
        <v>15</v>
      </c>
      <c r="M145" s="16">
        <v>4</v>
      </c>
      <c r="N145" s="16">
        <v>11</v>
      </c>
      <c r="O145" s="16">
        <v>19</v>
      </c>
      <c r="P145" s="16">
        <v>22</v>
      </c>
    </row>
    <row r="146" spans="1:16">
      <c r="A146" s="16">
        <v>86</v>
      </c>
      <c r="B146" s="68">
        <v>21</v>
      </c>
      <c r="C146" s="16">
        <v>8</v>
      </c>
      <c r="D146" s="16">
        <v>16</v>
      </c>
      <c r="E146" s="16">
        <v>25</v>
      </c>
      <c r="F146" s="69">
        <v>27</v>
      </c>
      <c r="G146" s="68">
        <v>4</v>
      </c>
      <c r="H146" s="16">
        <v>0</v>
      </c>
      <c r="I146" s="16">
        <v>1</v>
      </c>
      <c r="J146" s="16">
        <v>7</v>
      </c>
      <c r="K146" s="69">
        <v>12</v>
      </c>
      <c r="L146" s="16">
        <v>15</v>
      </c>
      <c r="M146" s="16">
        <v>4</v>
      </c>
      <c r="N146" s="16">
        <v>10</v>
      </c>
      <c r="O146" s="16">
        <v>19</v>
      </c>
      <c r="P146" s="16">
        <v>21</v>
      </c>
    </row>
    <row r="147" spans="1:16">
      <c r="A147" s="16">
        <v>87</v>
      </c>
      <c r="B147" s="68">
        <v>21</v>
      </c>
      <c r="C147" s="16">
        <v>8</v>
      </c>
      <c r="D147" s="16">
        <v>16</v>
      </c>
      <c r="E147" s="16">
        <v>25</v>
      </c>
      <c r="F147" s="69">
        <v>27</v>
      </c>
      <c r="G147" s="68">
        <v>4</v>
      </c>
      <c r="H147" s="16">
        <v>0</v>
      </c>
      <c r="I147" s="16">
        <v>1</v>
      </c>
      <c r="J147" s="16">
        <v>7</v>
      </c>
      <c r="K147" s="69">
        <v>11</v>
      </c>
      <c r="L147" s="16">
        <v>15</v>
      </c>
      <c r="M147" s="16">
        <v>4</v>
      </c>
      <c r="N147" s="16">
        <v>10</v>
      </c>
      <c r="O147" s="16">
        <v>19</v>
      </c>
      <c r="P147" s="16">
        <v>21</v>
      </c>
    </row>
    <row r="148" spans="1:16">
      <c r="A148" s="16">
        <v>88</v>
      </c>
      <c r="B148" s="68">
        <v>21</v>
      </c>
      <c r="C148" s="16">
        <v>7</v>
      </c>
      <c r="D148" s="16">
        <v>15</v>
      </c>
      <c r="E148" s="16">
        <v>24</v>
      </c>
      <c r="F148" s="69">
        <v>27</v>
      </c>
      <c r="G148" s="68">
        <v>4</v>
      </c>
      <c r="H148" s="16">
        <v>0</v>
      </c>
      <c r="I148" s="16">
        <v>1</v>
      </c>
      <c r="J148" s="16">
        <v>7</v>
      </c>
      <c r="K148" s="69">
        <v>11</v>
      </c>
      <c r="L148" s="16">
        <v>15</v>
      </c>
      <c r="M148" s="16">
        <v>4</v>
      </c>
      <c r="N148" s="16">
        <v>10</v>
      </c>
      <c r="O148" s="16">
        <v>18</v>
      </c>
      <c r="P148" s="16">
        <v>21</v>
      </c>
    </row>
    <row r="149" spans="1:16">
      <c r="A149" s="16">
        <v>89</v>
      </c>
      <c r="B149" s="68">
        <v>20</v>
      </c>
      <c r="C149" s="16">
        <v>7</v>
      </c>
      <c r="D149" s="16">
        <v>15</v>
      </c>
      <c r="E149" s="16">
        <v>24</v>
      </c>
      <c r="F149" s="69">
        <v>27</v>
      </c>
      <c r="G149" s="68">
        <v>4</v>
      </c>
      <c r="H149" s="16">
        <v>0</v>
      </c>
      <c r="I149" s="16">
        <v>1</v>
      </c>
      <c r="J149" s="16">
        <v>7</v>
      </c>
      <c r="K149" s="69">
        <v>12</v>
      </c>
      <c r="L149" s="16">
        <v>15</v>
      </c>
      <c r="M149" s="16">
        <v>3</v>
      </c>
      <c r="N149" s="16">
        <v>10</v>
      </c>
      <c r="O149" s="16">
        <v>18</v>
      </c>
      <c r="P149" s="16">
        <v>21</v>
      </c>
    </row>
    <row r="150" spans="1:16">
      <c r="A150" s="16">
        <v>90</v>
      </c>
      <c r="B150" s="70">
        <v>20</v>
      </c>
      <c r="C150" s="71">
        <v>6</v>
      </c>
      <c r="D150" s="71">
        <v>14</v>
      </c>
      <c r="E150" s="71">
        <v>24</v>
      </c>
      <c r="F150" s="72">
        <v>27</v>
      </c>
      <c r="G150" s="70">
        <v>4</v>
      </c>
      <c r="H150" s="71">
        <v>0</v>
      </c>
      <c r="I150" s="71">
        <v>0</v>
      </c>
      <c r="J150" s="71">
        <v>7</v>
      </c>
      <c r="K150" s="72">
        <v>11</v>
      </c>
      <c r="L150" s="16">
        <v>14</v>
      </c>
      <c r="M150" s="16">
        <v>3</v>
      </c>
      <c r="N150" s="16">
        <v>9</v>
      </c>
      <c r="O150" s="16">
        <v>18</v>
      </c>
      <c r="P150" s="16">
        <v>21</v>
      </c>
    </row>
    <row r="151" spans="1:16">
      <c r="A151" s="22" t="s">
        <v>368</v>
      </c>
    </row>
  </sheetData>
  <pageMargins left="0.7" right="0.7" top="0.75" bottom="0.75" header="0.3" footer="0.3"/>
  <pageSetup paperSize="9" orientation="portrait" r:id="rId1"/>
  <drawing r:id="rId2"/>
  <tableParts count="2">
    <tablePart r:id="rId3"/>
    <tablePart r:id="rId4"/>
  </tableParts>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P28"/>
  <sheetViews>
    <sheetView zoomScaleNormal="100" workbookViewId="0"/>
  </sheetViews>
  <sheetFormatPr defaultColWidth="9.33203125" defaultRowHeight="13.5"/>
  <cols>
    <col min="1" max="1" width="12.83203125" style="16" customWidth="1"/>
    <col min="2" max="16" width="16.5" style="16" customWidth="1"/>
    <col min="17" max="16384" width="9.33203125" style="16"/>
  </cols>
  <sheetData>
    <row r="1" spans="1:16">
      <c r="A1" s="37" t="s">
        <v>712</v>
      </c>
    </row>
    <row r="2" spans="1:16" ht="17.25">
      <c r="A2" s="17" t="s">
        <v>713</v>
      </c>
    </row>
    <row r="3" spans="1:16" ht="17.25">
      <c r="A3" s="39" t="s">
        <v>714</v>
      </c>
    </row>
    <row r="4" spans="1:16" ht="54">
      <c r="A4" s="255" t="s">
        <v>945</v>
      </c>
      <c r="B4" s="160" t="s">
        <v>715</v>
      </c>
      <c r="C4" s="160" t="s">
        <v>848</v>
      </c>
      <c r="D4" s="244" t="s">
        <v>849</v>
      </c>
      <c r="E4" s="160" t="s">
        <v>716</v>
      </c>
      <c r="F4" s="160" t="s">
        <v>850</v>
      </c>
      <c r="G4" s="244" t="s">
        <v>852</v>
      </c>
      <c r="H4" s="160" t="s">
        <v>744</v>
      </c>
      <c r="I4" s="160" t="s">
        <v>851</v>
      </c>
      <c r="J4" s="244" t="s">
        <v>853</v>
      </c>
      <c r="K4" s="160" t="s">
        <v>745</v>
      </c>
      <c r="L4" s="160" t="s">
        <v>854</v>
      </c>
      <c r="M4" s="244" t="s">
        <v>855</v>
      </c>
      <c r="N4" s="160" t="s">
        <v>717</v>
      </c>
      <c r="O4" s="160" t="s">
        <v>856</v>
      </c>
      <c r="P4" s="244" t="s">
        <v>857</v>
      </c>
    </row>
    <row r="5" spans="1:16">
      <c r="A5" s="69" t="s">
        <v>718</v>
      </c>
      <c r="B5" s="175">
        <v>2.65</v>
      </c>
      <c r="C5" s="175">
        <v>2.57</v>
      </c>
      <c r="D5" s="174">
        <v>2.73</v>
      </c>
      <c r="E5" s="175">
        <v>1.2</v>
      </c>
      <c r="F5" s="175">
        <v>1.17</v>
      </c>
      <c r="G5" s="69">
        <v>1.23</v>
      </c>
      <c r="H5" s="175">
        <v>0.79</v>
      </c>
      <c r="I5" s="175">
        <v>0.75</v>
      </c>
      <c r="J5" s="69">
        <v>0.83</v>
      </c>
      <c r="K5" s="175">
        <v>0.69</v>
      </c>
      <c r="L5" s="175">
        <v>0.66</v>
      </c>
      <c r="M5" s="69">
        <v>0.73</v>
      </c>
      <c r="N5" s="175">
        <v>1.25</v>
      </c>
      <c r="O5" s="175">
        <v>1.23</v>
      </c>
      <c r="P5" s="69">
        <v>1.27</v>
      </c>
    </row>
    <row r="6" spans="1:16">
      <c r="A6" s="69" t="s">
        <v>719</v>
      </c>
      <c r="B6" s="175">
        <v>2.98</v>
      </c>
      <c r="C6" s="175">
        <v>2.91</v>
      </c>
      <c r="D6" s="174">
        <v>3.05</v>
      </c>
      <c r="E6" s="175">
        <v>1.67</v>
      </c>
      <c r="F6" s="175">
        <v>1.63</v>
      </c>
      <c r="G6" s="69">
        <v>1.71</v>
      </c>
      <c r="H6" s="175">
        <v>0.95</v>
      </c>
      <c r="I6" s="175">
        <v>0.9</v>
      </c>
      <c r="J6" s="69">
        <v>1</v>
      </c>
      <c r="K6" s="175">
        <v>0.75</v>
      </c>
      <c r="L6" s="175">
        <v>0.71</v>
      </c>
      <c r="M6" s="69">
        <v>0.79</v>
      </c>
      <c r="N6" s="175">
        <v>1.71</v>
      </c>
      <c r="O6" s="175">
        <v>1.68</v>
      </c>
      <c r="P6" s="69">
        <v>1.74</v>
      </c>
    </row>
    <row r="7" spans="1:16">
      <c r="A7" s="69" t="s">
        <v>720</v>
      </c>
      <c r="B7" s="175">
        <v>4.3600000000000003</v>
      </c>
      <c r="C7" s="175">
        <v>4.26</v>
      </c>
      <c r="D7" s="174">
        <v>4.46</v>
      </c>
      <c r="E7" s="175">
        <v>2.65</v>
      </c>
      <c r="F7" s="175">
        <v>2.58</v>
      </c>
      <c r="G7" s="69">
        <v>2.72</v>
      </c>
      <c r="H7" s="175">
        <v>1.47</v>
      </c>
      <c r="I7" s="175">
        <v>1.38</v>
      </c>
      <c r="J7" s="69">
        <v>1.57</v>
      </c>
      <c r="K7" s="175">
        <v>0.89</v>
      </c>
      <c r="L7" s="175">
        <v>0.83</v>
      </c>
      <c r="M7" s="69">
        <v>0.95</v>
      </c>
      <c r="N7" s="175">
        <v>2.86</v>
      </c>
      <c r="O7" s="175">
        <v>2.82</v>
      </c>
      <c r="P7" s="69">
        <v>2.9</v>
      </c>
    </row>
    <row r="8" spans="1:16">
      <c r="A8" s="69" t="s">
        <v>721</v>
      </c>
      <c r="B8" s="175">
        <v>7.05</v>
      </c>
      <c r="C8" s="175">
        <v>6.81</v>
      </c>
      <c r="D8" s="174">
        <v>7.29</v>
      </c>
      <c r="E8" s="175">
        <v>4.3499999999999996</v>
      </c>
      <c r="F8" s="175">
        <v>4.1399999999999997</v>
      </c>
      <c r="G8" s="69">
        <v>4.5599999999999996</v>
      </c>
      <c r="H8" s="175">
        <v>2.52</v>
      </c>
      <c r="I8" s="175">
        <v>2.2000000000000002</v>
      </c>
      <c r="J8" s="69">
        <v>2.87</v>
      </c>
      <c r="K8" s="175">
        <v>1.49</v>
      </c>
      <c r="L8" s="175">
        <v>1.3</v>
      </c>
      <c r="M8" s="69">
        <v>1.71</v>
      </c>
      <c r="N8" s="175">
        <v>5.22</v>
      </c>
      <c r="O8" s="175">
        <v>5.09</v>
      </c>
      <c r="P8" s="69">
        <v>5.36</v>
      </c>
    </row>
    <row r="9" spans="1:16">
      <c r="A9" s="22" t="s">
        <v>847</v>
      </c>
    </row>
    <row r="10" spans="1:16">
      <c r="A10" s="22" t="s">
        <v>722</v>
      </c>
    </row>
    <row r="11" spans="1:16" ht="17.25">
      <c r="A11" s="17" t="s">
        <v>723</v>
      </c>
    </row>
    <row r="12" spans="1:16" ht="17.25">
      <c r="A12" s="39" t="s">
        <v>724</v>
      </c>
    </row>
    <row r="13" spans="1:16" ht="54">
      <c r="A13" s="255" t="s">
        <v>945</v>
      </c>
      <c r="B13" s="160" t="s">
        <v>715</v>
      </c>
      <c r="C13" s="160" t="s">
        <v>848</v>
      </c>
      <c r="D13" s="244" t="s">
        <v>849</v>
      </c>
      <c r="E13" s="160" t="s">
        <v>716</v>
      </c>
      <c r="F13" s="160" t="s">
        <v>850</v>
      </c>
      <c r="G13" s="244" t="s">
        <v>852</v>
      </c>
      <c r="H13" s="160" t="s">
        <v>744</v>
      </c>
      <c r="I13" s="160" t="s">
        <v>851</v>
      </c>
      <c r="J13" s="244" t="s">
        <v>853</v>
      </c>
      <c r="K13" s="160" t="s">
        <v>745</v>
      </c>
      <c r="L13" s="160" t="s">
        <v>854</v>
      </c>
      <c r="M13" s="244" t="s">
        <v>855</v>
      </c>
      <c r="N13" s="160" t="s">
        <v>717</v>
      </c>
      <c r="O13" s="160" t="s">
        <v>856</v>
      </c>
      <c r="P13" s="244" t="s">
        <v>857</v>
      </c>
    </row>
    <row r="14" spans="1:16">
      <c r="A14" s="69" t="s">
        <v>718</v>
      </c>
      <c r="B14" s="175">
        <v>2.38</v>
      </c>
      <c r="C14" s="175">
        <v>2.2799999999999998</v>
      </c>
      <c r="D14" s="174">
        <v>2.4900000000000002</v>
      </c>
      <c r="E14" s="175">
        <v>1.29</v>
      </c>
      <c r="F14" s="175">
        <v>1.25</v>
      </c>
      <c r="G14" s="69">
        <v>1.33</v>
      </c>
      <c r="H14" s="175">
        <v>0.93</v>
      </c>
      <c r="I14" s="175">
        <v>0.86</v>
      </c>
      <c r="J14" s="69">
        <v>0.99</v>
      </c>
      <c r="K14" s="175">
        <v>0.82</v>
      </c>
      <c r="L14" s="175">
        <v>0.76</v>
      </c>
      <c r="M14" s="69">
        <v>0.88</v>
      </c>
      <c r="N14" s="175">
        <v>1.35</v>
      </c>
      <c r="O14" s="175">
        <v>1.32</v>
      </c>
      <c r="P14" s="69">
        <v>1.38</v>
      </c>
    </row>
    <row r="15" spans="1:16">
      <c r="A15" s="69" t="s">
        <v>719</v>
      </c>
      <c r="B15" s="175">
        <v>2.72</v>
      </c>
      <c r="C15" s="175">
        <v>2.63</v>
      </c>
      <c r="D15" s="174">
        <v>2.82</v>
      </c>
      <c r="E15" s="175">
        <v>1.76</v>
      </c>
      <c r="F15" s="175">
        <v>1.7</v>
      </c>
      <c r="G15" s="69">
        <v>1.82</v>
      </c>
      <c r="H15" s="175">
        <v>1.1000000000000001</v>
      </c>
      <c r="I15" s="175">
        <v>1.02</v>
      </c>
      <c r="J15" s="69">
        <v>1.19</v>
      </c>
      <c r="K15" s="175">
        <v>0.83</v>
      </c>
      <c r="L15" s="175">
        <v>0.77</v>
      </c>
      <c r="M15" s="69">
        <v>0.9</v>
      </c>
      <c r="N15" s="175">
        <v>1.77</v>
      </c>
      <c r="O15" s="175">
        <v>1.74</v>
      </c>
      <c r="P15" s="69">
        <v>1.81</v>
      </c>
    </row>
    <row r="16" spans="1:16">
      <c r="A16" s="69" t="s">
        <v>720</v>
      </c>
      <c r="B16" s="175">
        <v>4.29</v>
      </c>
      <c r="C16" s="175">
        <v>4.1500000000000004</v>
      </c>
      <c r="D16" s="174">
        <v>4.43</v>
      </c>
      <c r="E16" s="175">
        <v>2.57</v>
      </c>
      <c r="F16" s="175">
        <v>2.48</v>
      </c>
      <c r="G16" s="69">
        <v>2.67</v>
      </c>
      <c r="H16" s="175">
        <v>1.61</v>
      </c>
      <c r="I16" s="175">
        <v>1.46</v>
      </c>
      <c r="J16" s="69">
        <v>1.77</v>
      </c>
      <c r="K16" s="175">
        <v>0.97</v>
      </c>
      <c r="L16" s="175">
        <v>0.88</v>
      </c>
      <c r="M16" s="69">
        <v>1.06</v>
      </c>
      <c r="N16" s="175">
        <v>2.84</v>
      </c>
      <c r="O16" s="175">
        <v>2.77</v>
      </c>
      <c r="P16" s="69">
        <v>2.9</v>
      </c>
    </row>
    <row r="17" spans="1:16">
      <c r="A17" s="69" t="s">
        <v>721</v>
      </c>
      <c r="B17" s="175">
        <v>6.74</v>
      </c>
      <c r="C17" s="175">
        <v>6.32</v>
      </c>
      <c r="D17" s="174">
        <v>7.18</v>
      </c>
      <c r="E17" s="175">
        <v>3.55</v>
      </c>
      <c r="F17" s="175">
        <v>3.23</v>
      </c>
      <c r="G17" s="69">
        <v>3.9</v>
      </c>
      <c r="H17" s="175">
        <v>2.79</v>
      </c>
      <c r="I17" s="175">
        <v>2.23</v>
      </c>
      <c r="J17" s="69">
        <v>3.44</v>
      </c>
      <c r="K17" s="175">
        <v>1.71</v>
      </c>
      <c r="L17" s="175">
        <v>1.38</v>
      </c>
      <c r="M17" s="69">
        <v>2.09</v>
      </c>
      <c r="N17" s="175">
        <v>4.63</v>
      </c>
      <c r="O17" s="175">
        <v>4.41</v>
      </c>
      <c r="P17" s="69">
        <v>4.8600000000000003</v>
      </c>
    </row>
    <row r="18" spans="1:16">
      <c r="A18" s="22" t="s">
        <v>847</v>
      </c>
    </row>
    <row r="19" spans="1:16">
      <c r="A19" s="22" t="s">
        <v>722</v>
      </c>
    </row>
    <row r="20" spans="1:16" ht="17.25">
      <c r="A20" s="17" t="s">
        <v>725</v>
      </c>
    </row>
    <row r="21" spans="1:16" ht="17.25">
      <c r="A21" s="39" t="s">
        <v>726</v>
      </c>
    </row>
    <row r="22" spans="1:16" ht="54">
      <c r="A22" s="255" t="s">
        <v>945</v>
      </c>
      <c r="B22" s="160" t="s">
        <v>715</v>
      </c>
      <c r="C22" s="160" t="s">
        <v>848</v>
      </c>
      <c r="D22" s="244" t="s">
        <v>849</v>
      </c>
      <c r="E22" s="160" t="s">
        <v>716</v>
      </c>
      <c r="F22" s="160" t="s">
        <v>850</v>
      </c>
      <c r="G22" s="244" t="s">
        <v>852</v>
      </c>
      <c r="H22" s="160" t="s">
        <v>744</v>
      </c>
      <c r="I22" s="160" t="s">
        <v>851</v>
      </c>
      <c r="J22" s="244" t="s">
        <v>853</v>
      </c>
      <c r="K22" s="160" t="s">
        <v>745</v>
      </c>
      <c r="L22" s="160" t="s">
        <v>854</v>
      </c>
      <c r="M22" s="244" t="s">
        <v>855</v>
      </c>
      <c r="N22" s="160" t="s">
        <v>717</v>
      </c>
      <c r="O22" s="160" t="s">
        <v>856</v>
      </c>
      <c r="P22" s="244" t="s">
        <v>857</v>
      </c>
    </row>
    <row r="23" spans="1:16">
      <c r="A23" s="69" t="s">
        <v>718</v>
      </c>
      <c r="B23" s="175">
        <v>3.02</v>
      </c>
      <c r="C23" s="175">
        <v>2.89</v>
      </c>
      <c r="D23" s="174">
        <v>3.15</v>
      </c>
      <c r="E23" s="175">
        <v>1.1000000000000001</v>
      </c>
      <c r="F23" s="175">
        <v>1.07</v>
      </c>
      <c r="G23" s="69">
        <v>1.1399999999999999</v>
      </c>
      <c r="H23" s="175">
        <v>0.67</v>
      </c>
      <c r="I23" s="175">
        <v>0.62</v>
      </c>
      <c r="J23" s="69">
        <v>0.72</v>
      </c>
      <c r="K23" s="175">
        <v>0.6</v>
      </c>
      <c r="L23" s="175">
        <v>0.56000000000000005</v>
      </c>
      <c r="M23" s="69">
        <v>0.64</v>
      </c>
      <c r="N23" s="175">
        <v>1.1599999999999999</v>
      </c>
      <c r="O23" s="175">
        <v>1.1299999999999999</v>
      </c>
      <c r="P23" s="69">
        <v>1.19</v>
      </c>
    </row>
    <row r="24" spans="1:16">
      <c r="A24" s="69" t="s">
        <v>719</v>
      </c>
      <c r="B24" s="175">
        <v>3.29</v>
      </c>
      <c r="C24" s="175">
        <v>3.18</v>
      </c>
      <c r="D24" s="174">
        <v>3.41</v>
      </c>
      <c r="E24" s="175">
        <v>1.59</v>
      </c>
      <c r="F24" s="175">
        <v>1.54</v>
      </c>
      <c r="G24" s="69">
        <v>1.64</v>
      </c>
      <c r="H24" s="175">
        <v>0.82</v>
      </c>
      <c r="I24" s="175">
        <v>0.76</v>
      </c>
      <c r="J24" s="69">
        <v>0.89</v>
      </c>
      <c r="K24" s="175">
        <v>0.68</v>
      </c>
      <c r="L24" s="175">
        <v>0.63</v>
      </c>
      <c r="M24" s="69">
        <v>0.73</v>
      </c>
      <c r="N24" s="175">
        <v>1.65</v>
      </c>
      <c r="O24" s="175">
        <v>1.62</v>
      </c>
      <c r="P24" s="69">
        <v>1.69</v>
      </c>
    </row>
    <row r="25" spans="1:16">
      <c r="A25" s="69" t="s">
        <v>720</v>
      </c>
      <c r="B25" s="175">
        <v>4.42</v>
      </c>
      <c r="C25" s="175">
        <v>4.28</v>
      </c>
      <c r="D25" s="174">
        <v>4.55</v>
      </c>
      <c r="E25" s="175">
        <v>2.71</v>
      </c>
      <c r="F25" s="175">
        <v>2.62</v>
      </c>
      <c r="G25" s="69">
        <v>2.8</v>
      </c>
      <c r="H25" s="175">
        <v>1.38</v>
      </c>
      <c r="I25" s="175">
        <v>1.26</v>
      </c>
      <c r="J25" s="69">
        <v>1.5</v>
      </c>
      <c r="K25" s="175">
        <v>0.82</v>
      </c>
      <c r="L25" s="175">
        <v>0.74</v>
      </c>
      <c r="M25" s="69">
        <v>0.9</v>
      </c>
      <c r="N25" s="175">
        <v>2.88</v>
      </c>
      <c r="O25" s="175">
        <v>2.82</v>
      </c>
      <c r="P25" s="69">
        <v>2.94</v>
      </c>
    </row>
    <row r="26" spans="1:16">
      <c r="A26" s="69" t="s">
        <v>721</v>
      </c>
      <c r="B26" s="175">
        <v>7.18</v>
      </c>
      <c r="C26" s="175">
        <v>6.89</v>
      </c>
      <c r="D26" s="174">
        <v>7.47</v>
      </c>
      <c r="E26" s="175">
        <v>4.75</v>
      </c>
      <c r="F26" s="175">
        <v>4.4800000000000004</v>
      </c>
      <c r="G26" s="69">
        <v>5.0199999999999996</v>
      </c>
      <c r="H26" s="175">
        <v>2.38</v>
      </c>
      <c r="I26" s="175">
        <v>2</v>
      </c>
      <c r="J26" s="69">
        <v>2.81</v>
      </c>
      <c r="K26" s="175">
        <v>1.36</v>
      </c>
      <c r="L26" s="175">
        <v>1.1200000000000001</v>
      </c>
      <c r="M26" s="69">
        <v>1.63</v>
      </c>
      <c r="N26" s="175">
        <v>5.51</v>
      </c>
      <c r="O26" s="175">
        <v>5.34</v>
      </c>
      <c r="P26" s="69">
        <v>5.68</v>
      </c>
    </row>
    <row r="27" spans="1:16">
      <c r="A27" s="22" t="s">
        <v>847</v>
      </c>
    </row>
    <row r="28" spans="1:16">
      <c r="A28" s="22" t="s">
        <v>722</v>
      </c>
    </row>
  </sheetData>
  <pageMargins left="0.7" right="0.7" top="0.75" bottom="0.75" header="0.3" footer="0.3"/>
  <drawing r:id="rId1"/>
  <tableParts count="3">
    <tablePart r:id="rId2"/>
    <tablePart r:id="rId3"/>
    <tablePart r:id="rId4"/>
  </tableParts>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P28"/>
  <sheetViews>
    <sheetView zoomScaleNormal="100" workbookViewId="0"/>
  </sheetViews>
  <sheetFormatPr defaultColWidth="9.33203125" defaultRowHeight="13.5"/>
  <cols>
    <col min="1" max="1" width="12.6640625" style="16" customWidth="1"/>
    <col min="2" max="16" width="16.5" style="16" customWidth="1"/>
    <col min="17" max="16384" width="9.33203125" style="16"/>
  </cols>
  <sheetData>
    <row r="1" spans="1:16">
      <c r="A1" s="37" t="s">
        <v>727</v>
      </c>
    </row>
    <row r="2" spans="1:16" ht="17.25">
      <c r="A2" s="17" t="s">
        <v>728</v>
      </c>
    </row>
    <row r="3" spans="1:16" ht="17.25">
      <c r="A3" s="39" t="s">
        <v>729</v>
      </c>
    </row>
    <row r="4" spans="1:16" ht="54">
      <c r="A4" s="127" t="s">
        <v>945</v>
      </c>
      <c r="B4" s="160" t="s">
        <v>858</v>
      </c>
      <c r="C4" s="160" t="s">
        <v>848</v>
      </c>
      <c r="D4" s="244" t="s">
        <v>849</v>
      </c>
      <c r="E4" s="160" t="s">
        <v>859</v>
      </c>
      <c r="F4" s="160" t="s">
        <v>850</v>
      </c>
      <c r="G4" s="244" t="s">
        <v>852</v>
      </c>
      <c r="H4" s="160" t="s">
        <v>860</v>
      </c>
      <c r="I4" s="160" t="s">
        <v>851</v>
      </c>
      <c r="J4" s="244" t="s">
        <v>853</v>
      </c>
      <c r="K4" s="160" t="s">
        <v>861</v>
      </c>
      <c r="L4" s="160" t="s">
        <v>854</v>
      </c>
      <c r="M4" s="244" t="s">
        <v>855</v>
      </c>
      <c r="N4" s="160" t="s">
        <v>862</v>
      </c>
      <c r="O4" s="160" t="s">
        <v>856</v>
      </c>
      <c r="P4" s="244" t="s">
        <v>857</v>
      </c>
    </row>
    <row r="5" spans="1:16">
      <c r="A5" s="16" t="s">
        <v>718</v>
      </c>
      <c r="B5" s="245">
        <v>81.88</v>
      </c>
      <c r="C5" s="245">
        <v>81.69</v>
      </c>
      <c r="D5" s="246">
        <v>82.08</v>
      </c>
      <c r="E5" s="245">
        <v>90.59</v>
      </c>
      <c r="F5" s="245">
        <v>90.51</v>
      </c>
      <c r="G5" s="118">
        <v>90.67</v>
      </c>
      <c r="H5" s="245">
        <v>94.24</v>
      </c>
      <c r="I5" s="245">
        <v>94.13</v>
      </c>
      <c r="J5" s="118">
        <v>94.35</v>
      </c>
      <c r="K5" s="245">
        <v>94.91</v>
      </c>
      <c r="L5" s="245">
        <v>94.82</v>
      </c>
      <c r="M5" s="118">
        <v>95</v>
      </c>
      <c r="N5" s="245">
        <v>90.75</v>
      </c>
      <c r="O5" s="245">
        <v>90.7</v>
      </c>
      <c r="P5" s="118">
        <v>90.81</v>
      </c>
    </row>
    <row r="6" spans="1:16">
      <c r="A6" s="16" t="s">
        <v>719</v>
      </c>
      <c r="B6" s="245">
        <v>74.010000000000005</v>
      </c>
      <c r="C6" s="245">
        <v>73.819999999999993</v>
      </c>
      <c r="D6" s="246">
        <v>74.2</v>
      </c>
      <c r="E6" s="245">
        <v>82.87</v>
      </c>
      <c r="F6" s="245">
        <v>82.75</v>
      </c>
      <c r="G6" s="118">
        <v>82.98</v>
      </c>
      <c r="H6" s="245">
        <v>89.91</v>
      </c>
      <c r="I6" s="245">
        <v>89.75</v>
      </c>
      <c r="J6" s="118">
        <v>90.06</v>
      </c>
      <c r="K6" s="245">
        <v>92.69</v>
      </c>
      <c r="L6" s="245">
        <v>92.57</v>
      </c>
      <c r="M6" s="118">
        <v>92.81</v>
      </c>
      <c r="N6" s="245">
        <v>83.75</v>
      </c>
      <c r="O6" s="245">
        <v>83.68</v>
      </c>
      <c r="P6" s="118">
        <v>83.82</v>
      </c>
    </row>
    <row r="7" spans="1:16">
      <c r="A7" s="16" t="s">
        <v>720</v>
      </c>
      <c r="B7" s="245">
        <v>60.09</v>
      </c>
      <c r="C7" s="245">
        <v>59.86</v>
      </c>
      <c r="D7" s="246">
        <v>60.33</v>
      </c>
      <c r="E7" s="245">
        <v>70.23</v>
      </c>
      <c r="F7" s="245">
        <v>70.040000000000006</v>
      </c>
      <c r="G7" s="118">
        <v>70.42</v>
      </c>
      <c r="H7" s="245">
        <v>78.97</v>
      </c>
      <c r="I7" s="245">
        <v>78.64</v>
      </c>
      <c r="J7" s="118">
        <v>79.3</v>
      </c>
      <c r="K7" s="245">
        <v>85.59</v>
      </c>
      <c r="L7" s="245">
        <v>85.37</v>
      </c>
      <c r="M7" s="118">
        <v>85.81</v>
      </c>
      <c r="N7" s="245">
        <v>70.36</v>
      </c>
      <c r="O7" s="245">
        <v>70.239999999999995</v>
      </c>
      <c r="P7" s="118">
        <v>70.48</v>
      </c>
    </row>
    <row r="8" spans="1:16">
      <c r="A8" s="16" t="s">
        <v>721</v>
      </c>
      <c r="B8" s="245">
        <v>45.15</v>
      </c>
      <c r="C8" s="245">
        <v>44.68</v>
      </c>
      <c r="D8" s="246">
        <v>45.61</v>
      </c>
      <c r="E8" s="245">
        <v>55.68</v>
      </c>
      <c r="F8" s="245">
        <v>55.16</v>
      </c>
      <c r="G8" s="118">
        <v>56.2</v>
      </c>
      <c r="H8" s="245">
        <v>65.89</v>
      </c>
      <c r="I8" s="245">
        <v>64.87</v>
      </c>
      <c r="J8" s="118">
        <v>66.900000000000006</v>
      </c>
      <c r="K8" s="245">
        <v>73.13</v>
      </c>
      <c r="L8" s="245">
        <v>72.37</v>
      </c>
      <c r="M8" s="118">
        <v>73.88</v>
      </c>
      <c r="N8" s="245">
        <v>53.86</v>
      </c>
      <c r="O8" s="245">
        <v>53.56</v>
      </c>
      <c r="P8" s="118">
        <v>54.16</v>
      </c>
    </row>
    <row r="9" spans="1:16">
      <c r="A9" s="22" t="s">
        <v>436</v>
      </c>
    </row>
    <row r="10" spans="1:16">
      <c r="A10" s="22" t="s">
        <v>722</v>
      </c>
    </row>
    <row r="11" spans="1:16" ht="17.25">
      <c r="A11" s="17" t="s">
        <v>730</v>
      </c>
    </row>
    <row r="12" spans="1:16" ht="17.25">
      <c r="A12" s="39" t="s">
        <v>731</v>
      </c>
    </row>
    <row r="13" spans="1:16" ht="54">
      <c r="A13" s="127" t="s">
        <v>945</v>
      </c>
      <c r="B13" s="160" t="s">
        <v>858</v>
      </c>
      <c r="C13" s="160" t="s">
        <v>848</v>
      </c>
      <c r="D13" s="244" t="s">
        <v>849</v>
      </c>
      <c r="E13" s="160" t="s">
        <v>859</v>
      </c>
      <c r="F13" s="160" t="s">
        <v>850</v>
      </c>
      <c r="G13" s="244" t="s">
        <v>852</v>
      </c>
      <c r="H13" s="160" t="s">
        <v>860</v>
      </c>
      <c r="I13" s="160" t="s">
        <v>851</v>
      </c>
      <c r="J13" s="244" t="s">
        <v>853</v>
      </c>
      <c r="K13" s="160" t="s">
        <v>861</v>
      </c>
      <c r="L13" s="160" t="s">
        <v>854</v>
      </c>
      <c r="M13" s="244" t="s">
        <v>855</v>
      </c>
      <c r="N13" s="160" t="s">
        <v>862</v>
      </c>
      <c r="O13" s="160" t="s">
        <v>856</v>
      </c>
      <c r="P13" s="244" t="s">
        <v>857</v>
      </c>
    </row>
    <row r="14" spans="1:16">
      <c r="A14" s="16" t="s">
        <v>718</v>
      </c>
      <c r="B14" s="245">
        <v>84.3</v>
      </c>
      <c r="C14" s="245">
        <v>84.06</v>
      </c>
      <c r="D14" s="246">
        <v>84.54</v>
      </c>
      <c r="E14" s="245">
        <v>90.79</v>
      </c>
      <c r="F14" s="245">
        <v>90.68</v>
      </c>
      <c r="G14" s="118">
        <v>90.9</v>
      </c>
      <c r="H14" s="245">
        <v>93.96</v>
      </c>
      <c r="I14" s="245">
        <v>93.8</v>
      </c>
      <c r="J14" s="118">
        <v>94.12</v>
      </c>
      <c r="K14" s="245">
        <v>94.47</v>
      </c>
      <c r="L14" s="245">
        <v>94.32</v>
      </c>
      <c r="M14" s="118">
        <v>94.61</v>
      </c>
      <c r="N14" s="245">
        <v>90.76</v>
      </c>
      <c r="O14" s="245">
        <v>90.68</v>
      </c>
      <c r="P14" s="118">
        <v>90.84</v>
      </c>
    </row>
    <row r="15" spans="1:16">
      <c r="A15" s="16" t="s">
        <v>719</v>
      </c>
      <c r="B15" s="245">
        <v>75.88</v>
      </c>
      <c r="C15" s="245">
        <v>75.63</v>
      </c>
      <c r="D15" s="246">
        <v>76.14</v>
      </c>
      <c r="E15" s="245">
        <v>83.28</v>
      </c>
      <c r="F15" s="245">
        <v>83.11</v>
      </c>
      <c r="G15" s="118">
        <v>83.44</v>
      </c>
      <c r="H15" s="245">
        <v>89.5</v>
      </c>
      <c r="I15" s="245">
        <v>89.25</v>
      </c>
      <c r="J15" s="118">
        <v>89.73</v>
      </c>
      <c r="K15" s="245">
        <v>92.4</v>
      </c>
      <c r="L15" s="245">
        <v>92.22</v>
      </c>
      <c r="M15" s="118">
        <v>92.58</v>
      </c>
      <c r="N15" s="245">
        <v>83.86</v>
      </c>
      <c r="O15" s="245">
        <v>83.76</v>
      </c>
      <c r="P15" s="118">
        <v>83.97</v>
      </c>
    </row>
    <row r="16" spans="1:16">
      <c r="A16" s="16" t="s">
        <v>720</v>
      </c>
      <c r="B16" s="245">
        <v>59.94</v>
      </c>
      <c r="C16" s="245">
        <v>59.6</v>
      </c>
      <c r="D16" s="246">
        <v>60.29</v>
      </c>
      <c r="E16" s="245">
        <v>71.069999999999993</v>
      </c>
      <c r="F16" s="245">
        <v>70.78</v>
      </c>
      <c r="G16" s="118">
        <v>71.349999999999994</v>
      </c>
      <c r="H16" s="245">
        <v>77.39</v>
      </c>
      <c r="I16" s="245">
        <v>76.86</v>
      </c>
      <c r="J16" s="118">
        <v>77.91</v>
      </c>
      <c r="K16" s="245">
        <v>85.27</v>
      </c>
      <c r="L16" s="245">
        <v>84.93</v>
      </c>
      <c r="M16" s="118">
        <v>85.6</v>
      </c>
      <c r="N16" s="245">
        <v>70.39</v>
      </c>
      <c r="O16" s="245">
        <v>70.209999999999994</v>
      </c>
      <c r="P16" s="118">
        <v>70.569999999999993</v>
      </c>
    </row>
    <row r="17" spans="1:16">
      <c r="A17" s="16" t="s">
        <v>721</v>
      </c>
      <c r="B17" s="245">
        <v>46.1</v>
      </c>
      <c r="C17" s="245">
        <v>45.25</v>
      </c>
      <c r="D17" s="246">
        <v>46.94</v>
      </c>
      <c r="E17" s="245">
        <v>58.67</v>
      </c>
      <c r="F17" s="245">
        <v>57.78</v>
      </c>
      <c r="G17" s="118">
        <v>59.56</v>
      </c>
      <c r="H17" s="245">
        <v>65.150000000000006</v>
      </c>
      <c r="I17" s="245">
        <v>63.37</v>
      </c>
      <c r="J17" s="118">
        <v>66.86</v>
      </c>
      <c r="K17" s="245">
        <v>73.33</v>
      </c>
      <c r="L17" s="245">
        <v>72.11</v>
      </c>
      <c r="M17" s="118">
        <v>74.510000000000005</v>
      </c>
      <c r="N17" s="245">
        <v>56.16</v>
      </c>
      <c r="O17" s="245">
        <v>55.63</v>
      </c>
      <c r="P17" s="118">
        <v>56.68</v>
      </c>
    </row>
    <row r="18" spans="1:16">
      <c r="A18" s="22" t="s">
        <v>436</v>
      </c>
    </row>
    <row r="19" spans="1:16">
      <c r="A19" s="22" t="s">
        <v>722</v>
      </c>
    </row>
    <row r="20" spans="1:16" ht="17.25">
      <c r="A20" s="17" t="s">
        <v>732</v>
      </c>
    </row>
    <row r="21" spans="1:16" ht="17.25">
      <c r="A21" s="39" t="s">
        <v>733</v>
      </c>
    </row>
    <row r="22" spans="1:16" ht="54">
      <c r="A22" s="127" t="s">
        <v>945</v>
      </c>
      <c r="B22" s="160" t="s">
        <v>858</v>
      </c>
      <c r="C22" s="160" t="s">
        <v>848</v>
      </c>
      <c r="D22" s="244" t="s">
        <v>849</v>
      </c>
      <c r="E22" s="160" t="s">
        <v>859</v>
      </c>
      <c r="F22" s="160" t="s">
        <v>850</v>
      </c>
      <c r="G22" s="244" t="s">
        <v>852</v>
      </c>
      <c r="H22" s="160" t="s">
        <v>860</v>
      </c>
      <c r="I22" s="160" t="s">
        <v>851</v>
      </c>
      <c r="J22" s="244" t="s">
        <v>853</v>
      </c>
      <c r="K22" s="160" t="s">
        <v>861</v>
      </c>
      <c r="L22" s="160" t="s">
        <v>854</v>
      </c>
      <c r="M22" s="244" t="s">
        <v>855</v>
      </c>
      <c r="N22" s="160" t="s">
        <v>862</v>
      </c>
      <c r="O22" s="160" t="s">
        <v>856</v>
      </c>
      <c r="P22" s="244" t="s">
        <v>857</v>
      </c>
    </row>
    <row r="23" spans="1:16">
      <c r="A23" s="16" t="s">
        <v>718</v>
      </c>
      <c r="B23" s="245">
        <v>78.569999999999993</v>
      </c>
      <c r="C23" s="245">
        <v>78.25</v>
      </c>
      <c r="D23" s="246">
        <v>78.89</v>
      </c>
      <c r="E23" s="245">
        <v>90.39</v>
      </c>
      <c r="F23" s="245">
        <v>90.28</v>
      </c>
      <c r="G23" s="118">
        <v>90.5</v>
      </c>
      <c r="H23" s="245">
        <v>94.49</v>
      </c>
      <c r="I23" s="245">
        <v>94.34</v>
      </c>
      <c r="J23" s="118">
        <v>94.63</v>
      </c>
      <c r="K23" s="245">
        <v>95.23</v>
      </c>
      <c r="L23" s="245">
        <v>95.12</v>
      </c>
      <c r="M23" s="118">
        <v>95.35</v>
      </c>
      <c r="N23" s="245">
        <v>90.75</v>
      </c>
      <c r="O23" s="245">
        <v>90.67</v>
      </c>
      <c r="P23" s="118">
        <v>90.82</v>
      </c>
    </row>
    <row r="24" spans="1:16">
      <c r="A24" s="16" t="s">
        <v>719</v>
      </c>
      <c r="B24" s="245">
        <v>71.75</v>
      </c>
      <c r="C24" s="245">
        <v>71.459999999999994</v>
      </c>
      <c r="D24" s="246">
        <v>72.040000000000006</v>
      </c>
      <c r="E24" s="245">
        <v>82.51</v>
      </c>
      <c r="F24" s="245">
        <v>82.36</v>
      </c>
      <c r="G24" s="118">
        <v>82.67</v>
      </c>
      <c r="H24" s="245">
        <v>90.23</v>
      </c>
      <c r="I24" s="245">
        <v>90.02</v>
      </c>
      <c r="J24" s="118">
        <v>90.44</v>
      </c>
      <c r="K24" s="245">
        <v>92.94</v>
      </c>
      <c r="L24" s="245">
        <v>92.78</v>
      </c>
      <c r="M24" s="118">
        <v>93.09</v>
      </c>
      <c r="N24" s="245">
        <v>83.65</v>
      </c>
      <c r="O24" s="245">
        <v>83.55</v>
      </c>
      <c r="P24" s="118">
        <v>83.75</v>
      </c>
    </row>
    <row r="25" spans="1:16">
      <c r="A25" s="16" t="s">
        <v>720</v>
      </c>
      <c r="B25" s="245">
        <v>60.22</v>
      </c>
      <c r="C25" s="245">
        <v>59.91</v>
      </c>
      <c r="D25" s="246">
        <v>60.54</v>
      </c>
      <c r="E25" s="245">
        <v>69.569999999999993</v>
      </c>
      <c r="F25" s="245">
        <v>69.31</v>
      </c>
      <c r="G25" s="118">
        <v>69.819999999999993</v>
      </c>
      <c r="H25" s="245">
        <v>80.09</v>
      </c>
      <c r="I25" s="245">
        <v>79.66</v>
      </c>
      <c r="J25" s="118">
        <v>80.5</v>
      </c>
      <c r="K25" s="245">
        <v>85.86</v>
      </c>
      <c r="L25" s="245">
        <v>85.56</v>
      </c>
      <c r="M25" s="118">
        <v>86.16</v>
      </c>
      <c r="N25" s="245">
        <v>70.33</v>
      </c>
      <c r="O25" s="245">
        <v>70.17</v>
      </c>
      <c r="P25" s="118">
        <v>70.489999999999995</v>
      </c>
    </row>
    <row r="26" spans="1:16">
      <c r="A26" s="16" t="s">
        <v>721</v>
      </c>
      <c r="B26" s="245">
        <v>44.74</v>
      </c>
      <c r="C26" s="245">
        <v>44.18</v>
      </c>
      <c r="D26" s="246">
        <v>45.29</v>
      </c>
      <c r="E26" s="245">
        <v>54.18</v>
      </c>
      <c r="F26" s="245">
        <v>53.54</v>
      </c>
      <c r="G26" s="118">
        <v>54.82</v>
      </c>
      <c r="H26" s="245">
        <v>66.290000000000006</v>
      </c>
      <c r="I26" s="245">
        <v>65.02</v>
      </c>
      <c r="J26" s="118">
        <v>67.52</v>
      </c>
      <c r="K26" s="245">
        <v>73</v>
      </c>
      <c r="L26" s="245">
        <v>72.010000000000005</v>
      </c>
      <c r="M26" s="118">
        <v>73.95</v>
      </c>
      <c r="N26" s="245">
        <v>52.74</v>
      </c>
      <c r="O26" s="245">
        <v>52.37</v>
      </c>
      <c r="P26" s="118">
        <v>53.11</v>
      </c>
    </row>
    <row r="27" spans="1:16">
      <c r="A27" s="22" t="s">
        <v>436</v>
      </c>
    </row>
    <row r="28" spans="1:16">
      <c r="A28" s="22" t="s">
        <v>722</v>
      </c>
    </row>
  </sheetData>
  <pageMargins left="0.7" right="0.7" top="0.75" bottom="0.75" header="0.3" footer="0.3"/>
  <drawing r:id="rId1"/>
  <tableParts count="3">
    <tablePart r:id="rId2"/>
    <tablePart r:id="rId3"/>
    <tablePart r:id="rId4"/>
  </tableParts>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T929"/>
  <sheetViews>
    <sheetView zoomScaleNormal="100" workbookViewId="0"/>
  </sheetViews>
  <sheetFormatPr defaultColWidth="9.33203125" defaultRowHeight="13.5"/>
  <cols>
    <col min="1" max="1" width="6.83203125" style="16" customWidth="1"/>
    <col min="2" max="2" width="9.33203125" style="16"/>
    <col min="3" max="3" width="15.83203125" style="16" customWidth="1"/>
    <col min="4" max="4" width="29.1640625" style="16" bestFit="1" customWidth="1"/>
    <col min="5" max="5" width="10.5" style="16" customWidth="1"/>
    <col min="6" max="10" width="13.33203125" style="16" bestFit="1" customWidth="1"/>
    <col min="11" max="15" width="10.6640625" style="16" bestFit="1" customWidth="1"/>
    <col min="16" max="20" width="11" style="16" bestFit="1" customWidth="1"/>
    <col min="21" max="16384" width="9.33203125" style="16"/>
  </cols>
  <sheetData>
    <row r="1" spans="1:20">
      <c r="A1" s="37" t="s">
        <v>734</v>
      </c>
    </row>
    <row r="2" spans="1:20" ht="17.25">
      <c r="A2" s="17" t="s">
        <v>1092</v>
      </c>
    </row>
    <row r="3" spans="1:20" ht="17.25">
      <c r="A3" s="39" t="s">
        <v>1093</v>
      </c>
    </row>
    <row r="4" spans="1:20" ht="75.75" customHeight="1">
      <c r="A4" s="170" t="s">
        <v>233</v>
      </c>
      <c r="B4" s="192" t="s">
        <v>252</v>
      </c>
      <c r="C4" s="192" t="s">
        <v>735</v>
      </c>
      <c r="D4" s="192" t="s">
        <v>278</v>
      </c>
      <c r="E4" s="193" t="s">
        <v>224</v>
      </c>
      <c r="F4" s="173" t="s">
        <v>697</v>
      </c>
      <c r="G4" s="186" t="s">
        <v>700</v>
      </c>
      <c r="H4" s="186" t="s">
        <v>701</v>
      </c>
      <c r="I4" s="186" t="s">
        <v>742</v>
      </c>
      <c r="J4" s="172" t="s">
        <v>743</v>
      </c>
      <c r="K4" s="171" t="s">
        <v>698</v>
      </c>
      <c r="L4" s="186" t="s">
        <v>704</v>
      </c>
      <c r="M4" s="186" t="s">
        <v>705</v>
      </c>
      <c r="N4" s="186" t="s">
        <v>706</v>
      </c>
      <c r="O4" s="172" t="s">
        <v>707</v>
      </c>
      <c r="P4" s="171" t="s">
        <v>699</v>
      </c>
      <c r="Q4" s="186" t="s">
        <v>708</v>
      </c>
      <c r="R4" s="186" t="s">
        <v>709</v>
      </c>
      <c r="S4" s="186" t="s">
        <v>710</v>
      </c>
      <c r="T4" s="172" t="s">
        <v>711</v>
      </c>
    </row>
    <row r="5" spans="1:20">
      <c r="A5" s="16">
        <v>2016</v>
      </c>
      <c r="B5" s="168" t="s">
        <v>256</v>
      </c>
      <c r="C5" s="168" t="s">
        <v>736</v>
      </c>
      <c r="D5" s="168" t="s">
        <v>432</v>
      </c>
      <c r="E5" s="168" t="s">
        <v>1109</v>
      </c>
      <c r="F5" s="68">
        <v>30</v>
      </c>
      <c r="G5" s="16">
        <v>27</v>
      </c>
      <c r="H5" s="16">
        <v>28</v>
      </c>
      <c r="I5" s="16">
        <v>32</v>
      </c>
      <c r="J5" s="69">
        <v>32</v>
      </c>
      <c r="K5" s="68">
        <v>27</v>
      </c>
      <c r="L5" s="16">
        <v>17</v>
      </c>
      <c r="M5" s="16">
        <v>22</v>
      </c>
      <c r="N5" s="16">
        <v>31</v>
      </c>
      <c r="O5" s="69">
        <v>32</v>
      </c>
      <c r="P5" s="68">
        <v>2</v>
      </c>
      <c r="Q5" s="16">
        <v>0</v>
      </c>
      <c r="R5" s="16">
        <v>0</v>
      </c>
      <c r="S5" s="16">
        <v>7</v>
      </c>
      <c r="T5" s="69">
        <v>11</v>
      </c>
    </row>
    <row r="6" spans="1:20">
      <c r="A6" s="16">
        <v>2016</v>
      </c>
      <c r="B6" s="168" t="s">
        <v>256</v>
      </c>
      <c r="C6" s="168" t="s">
        <v>736</v>
      </c>
      <c r="D6" s="168" t="s">
        <v>432</v>
      </c>
      <c r="E6" s="168" t="s">
        <v>369</v>
      </c>
      <c r="F6" s="68">
        <v>31</v>
      </c>
      <c r="G6" s="16">
        <v>27</v>
      </c>
      <c r="H6" s="16">
        <v>29</v>
      </c>
      <c r="I6" s="16">
        <v>32</v>
      </c>
      <c r="J6" s="69">
        <v>32</v>
      </c>
      <c r="K6" s="68">
        <v>29</v>
      </c>
      <c r="L6" s="16">
        <v>17</v>
      </c>
      <c r="M6" s="16">
        <v>23</v>
      </c>
      <c r="N6" s="16">
        <v>31</v>
      </c>
      <c r="O6" s="69">
        <v>32</v>
      </c>
      <c r="P6" s="68">
        <v>1</v>
      </c>
      <c r="Q6" s="16">
        <v>0</v>
      </c>
      <c r="R6" s="16">
        <v>0</v>
      </c>
      <c r="S6" s="16">
        <v>6</v>
      </c>
      <c r="T6" s="69">
        <v>11</v>
      </c>
    </row>
    <row r="7" spans="1:20">
      <c r="A7" s="16">
        <v>2016</v>
      </c>
      <c r="B7" s="168" t="s">
        <v>256</v>
      </c>
      <c r="C7" s="168" t="s">
        <v>736</v>
      </c>
      <c r="D7" s="168" t="s">
        <v>432</v>
      </c>
      <c r="E7" s="168" t="s">
        <v>355</v>
      </c>
      <c r="F7" s="68">
        <v>31</v>
      </c>
      <c r="G7" s="16">
        <v>27</v>
      </c>
      <c r="H7" s="16">
        <v>29</v>
      </c>
      <c r="I7" s="16">
        <v>32</v>
      </c>
      <c r="J7" s="69">
        <v>32</v>
      </c>
      <c r="K7" s="68">
        <v>30</v>
      </c>
      <c r="L7" s="16">
        <v>16</v>
      </c>
      <c r="M7" s="16">
        <v>24</v>
      </c>
      <c r="N7" s="16">
        <v>31</v>
      </c>
      <c r="O7" s="69">
        <v>32</v>
      </c>
      <c r="P7" s="68">
        <v>1</v>
      </c>
      <c r="Q7" s="16">
        <v>0</v>
      </c>
      <c r="R7" s="16">
        <v>0</v>
      </c>
      <c r="S7" s="16">
        <v>5</v>
      </c>
      <c r="T7" s="69">
        <v>11</v>
      </c>
    </row>
    <row r="8" spans="1:20">
      <c r="A8" s="16">
        <v>2016</v>
      </c>
      <c r="B8" s="168" t="s">
        <v>256</v>
      </c>
      <c r="C8" s="168" t="s">
        <v>736</v>
      </c>
      <c r="D8" s="168" t="s">
        <v>432</v>
      </c>
      <c r="E8" s="168" t="s">
        <v>356</v>
      </c>
      <c r="F8" s="68">
        <v>31</v>
      </c>
      <c r="G8" s="16">
        <v>26</v>
      </c>
      <c r="H8" s="16">
        <v>29</v>
      </c>
      <c r="I8" s="16">
        <v>32</v>
      </c>
      <c r="J8" s="69">
        <v>32</v>
      </c>
      <c r="K8" s="68">
        <v>30</v>
      </c>
      <c r="L8" s="16">
        <v>15</v>
      </c>
      <c r="M8" s="16">
        <v>22</v>
      </c>
      <c r="N8" s="16">
        <v>31</v>
      </c>
      <c r="O8" s="69">
        <v>32</v>
      </c>
      <c r="P8" s="68">
        <v>1</v>
      </c>
      <c r="Q8" s="16">
        <v>0</v>
      </c>
      <c r="R8" s="16">
        <v>0</v>
      </c>
      <c r="S8" s="16">
        <v>6</v>
      </c>
      <c r="T8" s="69">
        <v>11</v>
      </c>
    </row>
    <row r="9" spans="1:20">
      <c r="A9" s="16">
        <v>2016</v>
      </c>
      <c r="B9" s="168" t="s">
        <v>256</v>
      </c>
      <c r="C9" s="168" t="s">
        <v>736</v>
      </c>
      <c r="D9" s="168" t="s">
        <v>432</v>
      </c>
      <c r="E9" s="168" t="s">
        <v>357</v>
      </c>
      <c r="F9" s="68">
        <v>31</v>
      </c>
      <c r="G9" s="16">
        <v>24</v>
      </c>
      <c r="H9" s="16">
        <v>28</v>
      </c>
      <c r="I9" s="16">
        <v>32</v>
      </c>
      <c r="J9" s="69">
        <v>32</v>
      </c>
      <c r="K9" s="68">
        <v>29</v>
      </c>
      <c r="L9" s="16">
        <v>10</v>
      </c>
      <c r="M9" s="16">
        <v>19</v>
      </c>
      <c r="N9" s="16">
        <v>31</v>
      </c>
      <c r="O9" s="69">
        <v>32</v>
      </c>
      <c r="P9" s="68">
        <v>1</v>
      </c>
      <c r="Q9" s="16">
        <v>0</v>
      </c>
      <c r="R9" s="16">
        <v>0</v>
      </c>
      <c r="S9" s="16">
        <v>7</v>
      </c>
      <c r="T9" s="69">
        <v>12</v>
      </c>
    </row>
    <row r="10" spans="1:20">
      <c r="A10" s="16">
        <v>2016</v>
      </c>
      <c r="B10" s="168" t="s">
        <v>256</v>
      </c>
      <c r="C10" s="168" t="s">
        <v>736</v>
      </c>
      <c r="D10" s="168" t="s">
        <v>432</v>
      </c>
      <c r="E10" s="168" t="s">
        <v>358</v>
      </c>
      <c r="F10" s="68">
        <v>30</v>
      </c>
      <c r="G10" s="16">
        <v>20</v>
      </c>
      <c r="H10" s="16">
        <v>26</v>
      </c>
      <c r="I10" s="16">
        <v>32</v>
      </c>
      <c r="J10" s="69">
        <v>32</v>
      </c>
      <c r="K10" s="68">
        <v>26</v>
      </c>
      <c r="L10" s="16">
        <v>6</v>
      </c>
      <c r="M10" s="16">
        <v>16</v>
      </c>
      <c r="N10" s="16">
        <v>31</v>
      </c>
      <c r="O10" s="69">
        <v>32</v>
      </c>
      <c r="P10" s="68">
        <v>2</v>
      </c>
      <c r="Q10" s="16">
        <v>0</v>
      </c>
      <c r="R10" s="16">
        <v>0</v>
      </c>
      <c r="S10" s="16">
        <v>9</v>
      </c>
      <c r="T10" s="69">
        <v>14</v>
      </c>
    </row>
    <row r="11" spans="1:20">
      <c r="A11" s="16">
        <v>2016</v>
      </c>
      <c r="B11" s="168" t="s">
        <v>256</v>
      </c>
      <c r="C11" s="168" t="s">
        <v>736</v>
      </c>
      <c r="D11" s="168" t="s">
        <v>432</v>
      </c>
      <c r="E11" s="168" t="s">
        <v>359</v>
      </c>
      <c r="F11" s="68">
        <v>29</v>
      </c>
      <c r="G11" s="16">
        <v>19</v>
      </c>
      <c r="H11" s="16">
        <v>25</v>
      </c>
      <c r="I11" s="16">
        <v>32</v>
      </c>
      <c r="J11" s="69">
        <v>32</v>
      </c>
      <c r="K11" s="68">
        <v>24</v>
      </c>
      <c r="L11" s="16">
        <v>5</v>
      </c>
      <c r="M11" s="16">
        <v>13</v>
      </c>
      <c r="N11" s="16">
        <v>31</v>
      </c>
      <c r="O11" s="69">
        <v>32</v>
      </c>
      <c r="P11" s="68">
        <v>2</v>
      </c>
      <c r="Q11" s="16">
        <v>0</v>
      </c>
      <c r="R11" s="16">
        <v>0</v>
      </c>
      <c r="S11" s="16">
        <v>11</v>
      </c>
      <c r="T11" s="69">
        <v>16</v>
      </c>
    </row>
    <row r="12" spans="1:20">
      <c r="A12" s="16">
        <v>2016</v>
      </c>
      <c r="B12" s="168" t="s">
        <v>256</v>
      </c>
      <c r="C12" s="168" t="s">
        <v>736</v>
      </c>
      <c r="D12" s="168" t="s">
        <v>432</v>
      </c>
      <c r="E12" s="168" t="s">
        <v>360</v>
      </c>
      <c r="F12" s="68">
        <v>28</v>
      </c>
      <c r="G12" s="16">
        <v>13</v>
      </c>
      <c r="H12" s="16">
        <v>24</v>
      </c>
      <c r="I12" s="16">
        <v>31</v>
      </c>
      <c r="J12" s="69">
        <v>32</v>
      </c>
      <c r="K12" s="68">
        <v>18</v>
      </c>
      <c r="L12" s="16">
        <v>2</v>
      </c>
      <c r="M12" s="16">
        <v>10</v>
      </c>
      <c r="N12" s="16">
        <v>30</v>
      </c>
      <c r="O12" s="69">
        <v>32</v>
      </c>
      <c r="P12" s="68">
        <v>3</v>
      </c>
      <c r="Q12" s="16">
        <v>0</v>
      </c>
      <c r="R12" s="16">
        <v>0</v>
      </c>
      <c r="S12" s="16">
        <v>13</v>
      </c>
      <c r="T12" s="69">
        <v>17</v>
      </c>
    </row>
    <row r="13" spans="1:20">
      <c r="A13" s="16">
        <v>2016</v>
      </c>
      <c r="B13" s="168" t="s">
        <v>256</v>
      </c>
      <c r="C13" s="168" t="s">
        <v>736</v>
      </c>
      <c r="D13" s="168" t="s">
        <v>432</v>
      </c>
      <c r="E13" s="168" t="s">
        <v>361</v>
      </c>
      <c r="F13" s="68">
        <v>27</v>
      </c>
      <c r="G13" s="16">
        <v>8</v>
      </c>
      <c r="H13" s="16">
        <v>20</v>
      </c>
      <c r="I13" s="16">
        <v>30</v>
      </c>
      <c r="J13" s="69">
        <v>32</v>
      </c>
      <c r="K13" s="68">
        <v>13</v>
      </c>
      <c r="L13" s="16">
        <v>0</v>
      </c>
      <c r="M13" s="16">
        <v>6</v>
      </c>
      <c r="N13" s="16">
        <v>27</v>
      </c>
      <c r="O13" s="69">
        <v>31</v>
      </c>
      <c r="P13" s="68">
        <v>7</v>
      </c>
      <c r="Q13" s="16">
        <v>0</v>
      </c>
      <c r="R13" s="16">
        <v>1</v>
      </c>
      <c r="S13" s="16">
        <v>15</v>
      </c>
      <c r="T13" s="69">
        <v>19</v>
      </c>
    </row>
    <row r="14" spans="1:20">
      <c r="A14" s="16">
        <v>2016</v>
      </c>
      <c r="B14" s="168" t="s">
        <v>256</v>
      </c>
      <c r="C14" s="168" t="s">
        <v>736</v>
      </c>
      <c r="D14" s="168" t="s">
        <v>432</v>
      </c>
      <c r="E14" s="168" t="s">
        <v>362</v>
      </c>
      <c r="F14" s="68">
        <v>24</v>
      </c>
      <c r="G14" s="16">
        <v>4</v>
      </c>
      <c r="H14" s="16">
        <v>16</v>
      </c>
      <c r="I14" s="16">
        <v>28</v>
      </c>
      <c r="J14" s="69">
        <v>31</v>
      </c>
      <c r="K14" s="68">
        <v>9</v>
      </c>
      <c r="L14" s="16">
        <v>0</v>
      </c>
      <c r="M14" s="16">
        <v>3</v>
      </c>
      <c r="N14" s="16">
        <v>22</v>
      </c>
      <c r="O14" s="69">
        <v>30</v>
      </c>
      <c r="P14" s="68">
        <v>8</v>
      </c>
      <c r="Q14" s="16">
        <v>0</v>
      </c>
      <c r="R14" s="16">
        <v>1</v>
      </c>
      <c r="S14" s="16">
        <v>16</v>
      </c>
      <c r="T14" s="69">
        <v>20</v>
      </c>
    </row>
    <row r="15" spans="1:20">
      <c r="A15" s="16">
        <v>2016</v>
      </c>
      <c r="B15" s="168" t="s">
        <v>256</v>
      </c>
      <c r="C15" s="168" t="s">
        <v>736</v>
      </c>
      <c r="D15" s="168" t="s">
        <v>432</v>
      </c>
      <c r="E15" s="168" t="s">
        <v>363</v>
      </c>
      <c r="F15" s="68">
        <v>22</v>
      </c>
      <c r="G15" s="16">
        <v>2</v>
      </c>
      <c r="H15" s="16">
        <v>12</v>
      </c>
      <c r="I15" s="16">
        <v>28</v>
      </c>
      <c r="J15" s="69">
        <v>31</v>
      </c>
      <c r="K15" s="68">
        <v>7</v>
      </c>
      <c r="L15" s="16">
        <v>0</v>
      </c>
      <c r="M15" s="16">
        <v>1</v>
      </c>
      <c r="N15" s="16">
        <v>16</v>
      </c>
      <c r="O15" s="69">
        <v>30</v>
      </c>
      <c r="P15" s="68">
        <v>8</v>
      </c>
      <c r="Q15" s="16">
        <v>0</v>
      </c>
      <c r="R15" s="16">
        <v>1</v>
      </c>
      <c r="S15" s="16">
        <v>16</v>
      </c>
      <c r="T15" s="69">
        <v>20</v>
      </c>
    </row>
    <row r="16" spans="1:20">
      <c r="A16" s="16">
        <v>2016</v>
      </c>
      <c r="B16" s="168" t="s">
        <v>256</v>
      </c>
      <c r="C16" s="168" t="s">
        <v>736</v>
      </c>
      <c r="D16" s="168" t="s">
        <v>432</v>
      </c>
      <c r="E16" s="168" t="s">
        <v>364</v>
      </c>
      <c r="F16" s="68">
        <v>19</v>
      </c>
      <c r="G16" s="16">
        <v>0</v>
      </c>
      <c r="H16" s="16">
        <v>7</v>
      </c>
      <c r="I16" s="16">
        <v>26</v>
      </c>
      <c r="J16" s="69">
        <v>31</v>
      </c>
      <c r="K16" s="68">
        <v>5</v>
      </c>
      <c r="L16" s="16">
        <v>0</v>
      </c>
      <c r="M16" s="16">
        <v>0</v>
      </c>
      <c r="N16" s="16">
        <v>13</v>
      </c>
      <c r="O16" s="69">
        <v>29</v>
      </c>
      <c r="P16" s="68">
        <v>6</v>
      </c>
      <c r="Q16" s="16">
        <v>0</v>
      </c>
      <c r="R16" s="16">
        <v>1</v>
      </c>
      <c r="S16" s="16">
        <v>14</v>
      </c>
      <c r="T16" s="69">
        <v>19</v>
      </c>
    </row>
    <row r="17" spans="1:20">
      <c r="A17" s="16">
        <v>2016</v>
      </c>
      <c r="B17" s="168" t="s">
        <v>256</v>
      </c>
      <c r="C17" s="168" t="s">
        <v>736</v>
      </c>
      <c r="D17" s="168" t="s">
        <v>432</v>
      </c>
      <c r="E17" s="168" t="s">
        <v>365</v>
      </c>
      <c r="F17" s="68">
        <v>17</v>
      </c>
      <c r="G17" s="16">
        <v>0</v>
      </c>
      <c r="H17" s="16">
        <v>6</v>
      </c>
      <c r="I17" s="16">
        <v>25</v>
      </c>
      <c r="J17" s="69">
        <v>31</v>
      </c>
      <c r="K17" s="68">
        <v>4</v>
      </c>
      <c r="L17" s="16">
        <v>0</v>
      </c>
      <c r="M17" s="16">
        <v>0</v>
      </c>
      <c r="N17" s="16">
        <v>13</v>
      </c>
      <c r="O17" s="69">
        <v>30</v>
      </c>
      <c r="P17" s="68">
        <v>5</v>
      </c>
      <c r="Q17" s="16">
        <v>0</v>
      </c>
      <c r="R17" s="16">
        <v>1</v>
      </c>
      <c r="S17" s="16">
        <v>13</v>
      </c>
      <c r="T17" s="69">
        <v>18</v>
      </c>
    </row>
    <row r="18" spans="1:20">
      <c r="A18" s="16">
        <v>2016</v>
      </c>
      <c r="B18" s="168" t="s">
        <v>256</v>
      </c>
      <c r="C18" s="168" t="s">
        <v>736</v>
      </c>
      <c r="D18" s="168" t="s">
        <v>432</v>
      </c>
      <c r="E18" s="168" t="s">
        <v>737</v>
      </c>
      <c r="F18" s="68">
        <v>16</v>
      </c>
      <c r="G18" s="16">
        <v>0</v>
      </c>
      <c r="H18" s="16">
        <v>5</v>
      </c>
      <c r="I18" s="16">
        <v>24</v>
      </c>
      <c r="J18" s="69">
        <v>31</v>
      </c>
      <c r="K18" s="68">
        <v>4</v>
      </c>
      <c r="L18" s="16">
        <v>0</v>
      </c>
      <c r="M18" s="16">
        <v>0</v>
      </c>
      <c r="N18" s="16">
        <v>13</v>
      </c>
      <c r="O18" s="69">
        <v>30</v>
      </c>
      <c r="P18" s="68">
        <v>5</v>
      </c>
      <c r="Q18" s="16">
        <v>0</v>
      </c>
      <c r="R18" s="16">
        <v>0</v>
      </c>
      <c r="S18" s="16">
        <v>12</v>
      </c>
      <c r="T18" s="69">
        <v>17</v>
      </c>
    </row>
    <row r="19" spans="1:20">
      <c r="A19" s="16">
        <v>2016</v>
      </c>
      <c r="B19" s="168" t="s">
        <v>256</v>
      </c>
      <c r="C19" s="168" t="s">
        <v>736</v>
      </c>
      <c r="D19" s="168" t="s">
        <v>433</v>
      </c>
      <c r="E19" s="168" t="s">
        <v>1109</v>
      </c>
      <c r="F19" s="68">
        <v>29</v>
      </c>
      <c r="G19" s="16">
        <v>28</v>
      </c>
      <c r="H19" s="16">
        <v>28</v>
      </c>
      <c r="I19" s="16">
        <v>32</v>
      </c>
      <c r="J19" s="69">
        <v>32</v>
      </c>
      <c r="K19" s="68">
        <v>28</v>
      </c>
      <c r="L19" s="16">
        <v>19</v>
      </c>
      <c r="M19" s="16">
        <v>24</v>
      </c>
      <c r="N19" s="16">
        <v>30</v>
      </c>
      <c r="O19" s="69">
        <v>32</v>
      </c>
      <c r="P19" s="68">
        <v>1</v>
      </c>
      <c r="Q19" s="16">
        <v>0</v>
      </c>
      <c r="R19" s="16">
        <v>0</v>
      </c>
      <c r="S19" s="16">
        <v>5</v>
      </c>
      <c r="T19" s="69">
        <v>9</v>
      </c>
    </row>
    <row r="20" spans="1:20">
      <c r="A20" s="16">
        <v>2016</v>
      </c>
      <c r="B20" s="168" t="s">
        <v>256</v>
      </c>
      <c r="C20" s="168" t="s">
        <v>736</v>
      </c>
      <c r="D20" s="168" t="s">
        <v>433</v>
      </c>
      <c r="E20" s="168" t="s">
        <v>369</v>
      </c>
      <c r="F20" s="68">
        <v>31</v>
      </c>
      <c r="G20" s="16">
        <v>28</v>
      </c>
      <c r="H20" s="16">
        <v>29</v>
      </c>
      <c r="I20" s="16">
        <v>32</v>
      </c>
      <c r="J20" s="69">
        <v>32</v>
      </c>
      <c r="K20" s="68">
        <v>29</v>
      </c>
      <c r="L20" s="16">
        <v>18</v>
      </c>
      <c r="M20" s="16">
        <v>23</v>
      </c>
      <c r="N20" s="16">
        <v>31</v>
      </c>
      <c r="O20" s="69">
        <v>32</v>
      </c>
      <c r="P20" s="68">
        <v>1</v>
      </c>
      <c r="Q20" s="16">
        <v>0</v>
      </c>
      <c r="R20" s="16">
        <v>0</v>
      </c>
      <c r="S20" s="16">
        <v>6</v>
      </c>
      <c r="T20" s="69">
        <v>10</v>
      </c>
    </row>
    <row r="21" spans="1:20">
      <c r="A21" s="16">
        <v>2016</v>
      </c>
      <c r="B21" s="168" t="s">
        <v>256</v>
      </c>
      <c r="C21" s="168" t="s">
        <v>736</v>
      </c>
      <c r="D21" s="168" t="s">
        <v>433</v>
      </c>
      <c r="E21" s="168" t="s">
        <v>355</v>
      </c>
      <c r="F21" s="68">
        <v>31</v>
      </c>
      <c r="G21" s="16">
        <v>28</v>
      </c>
      <c r="H21" s="16">
        <v>29</v>
      </c>
      <c r="I21" s="16">
        <v>32</v>
      </c>
      <c r="J21" s="69">
        <v>32</v>
      </c>
      <c r="K21" s="68">
        <v>30</v>
      </c>
      <c r="L21" s="16">
        <v>17</v>
      </c>
      <c r="M21" s="16">
        <v>23</v>
      </c>
      <c r="N21" s="16">
        <v>31</v>
      </c>
      <c r="O21" s="69">
        <v>32</v>
      </c>
      <c r="P21" s="68">
        <v>1</v>
      </c>
      <c r="Q21" s="16">
        <v>0</v>
      </c>
      <c r="R21" s="16">
        <v>0</v>
      </c>
      <c r="S21" s="16">
        <v>6</v>
      </c>
      <c r="T21" s="69">
        <v>11</v>
      </c>
    </row>
    <row r="22" spans="1:20">
      <c r="A22" s="16">
        <v>2016</v>
      </c>
      <c r="B22" s="168" t="s">
        <v>256</v>
      </c>
      <c r="C22" s="168" t="s">
        <v>736</v>
      </c>
      <c r="D22" s="168" t="s">
        <v>433</v>
      </c>
      <c r="E22" s="168" t="s">
        <v>356</v>
      </c>
      <c r="F22" s="68">
        <v>31</v>
      </c>
      <c r="G22" s="16">
        <v>27</v>
      </c>
      <c r="H22" s="16">
        <v>29</v>
      </c>
      <c r="I22" s="16">
        <v>32</v>
      </c>
      <c r="J22" s="69">
        <v>32</v>
      </c>
      <c r="K22" s="68">
        <v>29</v>
      </c>
      <c r="L22" s="16">
        <v>15</v>
      </c>
      <c r="M22" s="16">
        <v>21</v>
      </c>
      <c r="N22" s="16">
        <v>31</v>
      </c>
      <c r="O22" s="69">
        <v>32</v>
      </c>
      <c r="P22" s="68">
        <v>2</v>
      </c>
      <c r="Q22" s="16">
        <v>0</v>
      </c>
      <c r="R22" s="16">
        <v>0</v>
      </c>
      <c r="S22" s="16">
        <v>7</v>
      </c>
      <c r="T22" s="69">
        <v>12</v>
      </c>
    </row>
    <row r="23" spans="1:20">
      <c r="A23" s="16">
        <v>2016</v>
      </c>
      <c r="B23" s="168" t="s">
        <v>256</v>
      </c>
      <c r="C23" s="168" t="s">
        <v>736</v>
      </c>
      <c r="D23" s="168" t="s">
        <v>433</v>
      </c>
      <c r="E23" s="168" t="s">
        <v>357</v>
      </c>
      <c r="F23" s="68">
        <v>31</v>
      </c>
      <c r="G23" s="16">
        <v>25</v>
      </c>
      <c r="H23" s="16">
        <v>28</v>
      </c>
      <c r="I23" s="16">
        <v>32</v>
      </c>
      <c r="J23" s="69">
        <v>32</v>
      </c>
      <c r="K23" s="68">
        <v>27</v>
      </c>
      <c r="L23" s="16">
        <v>12</v>
      </c>
      <c r="M23" s="16">
        <v>19</v>
      </c>
      <c r="N23" s="16">
        <v>31</v>
      </c>
      <c r="O23" s="69">
        <v>32</v>
      </c>
      <c r="P23" s="68">
        <v>2</v>
      </c>
      <c r="Q23" s="16">
        <v>0</v>
      </c>
      <c r="R23" s="16">
        <v>0</v>
      </c>
      <c r="S23" s="16">
        <v>9</v>
      </c>
      <c r="T23" s="69">
        <v>13</v>
      </c>
    </row>
    <row r="24" spans="1:20">
      <c r="A24" s="16">
        <v>2016</v>
      </c>
      <c r="B24" s="168" t="s">
        <v>256</v>
      </c>
      <c r="C24" s="168" t="s">
        <v>736</v>
      </c>
      <c r="D24" s="168" t="s">
        <v>433</v>
      </c>
      <c r="E24" s="168" t="s">
        <v>358</v>
      </c>
      <c r="F24" s="68">
        <v>30</v>
      </c>
      <c r="G24" s="16">
        <v>24</v>
      </c>
      <c r="H24" s="16">
        <v>28</v>
      </c>
      <c r="I24" s="16">
        <v>32</v>
      </c>
      <c r="J24" s="69">
        <v>32</v>
      </c>
      <c r="K24" s="68">
        <v>24</v>
      </c>
      <c r="L24" s="16">
        <v>10</v>
      </c>
      <c r="M24" s="16">
        <v>16</v>
      </c>
      <c r="N24" s="16">
        <v>31</v>
      </c>
      <c r="O24" s="69">
        <v>32</v>
      </c>
      <c r="P24" s="68">
        <v>3</v>
      </c>
      <c r="Q24" s="16">
        <v>0</v>
      </c>
      <c r="R24" s="16">
        <v>0</v>
      </c>
      <c r="S24" s="16">
        <v>10</v>
      </c>
      <c r="T24" s="69">
        <v>15</v>
      </c>
    </row>
    <row r="25" spans="1:20">
      <c r="A25" s="16">
        <v>2016</v>
      </c>
      <c r="B25" s="168" t="s">
        <v>256</v>
      </c>
      <c r="C25" s="168" t="s">
        <v>736</v>
      </c>
      <c r="D25" s="168" t="s">
        <v>433</v>
      </c>
      <c r="E25" s="168" t="s">
        <v>359</v>
      </c>
      <c r="F25" s="68">
        <v>29</v>
      </c>
      <c r="G25" s="16">
        <v>22</v>
      </c>
      <c r="H25" s="16">
        <v>27</v>
      </c>
      <c r="I25" s="16">
        <v>32</v>
      </c>
      <c r="J25" s="69">
        <v>32</v>
      </c>
      <c r="K25" s="68">
        <v>22</v>
      </c>
      <c r="L25" s="16">
        <v>8</v>
      </c>
      <c r="M25" s="16">
        <v>14</v>
      </c>
      <c r="N25" s="16">
        <v>31</v>
      </c>
      <c r="O25" s="69">
        <v>32</v>
      </c>
      <c r="P25" s="68">
        <v>5</v>
      </c>
      <c r="Q25" s="16">
        <v>0</v>
      </c>
      <c r="R25" s="16">
        <v>0</v>
      </c>
      <c r="S25" s="16">
        <v>12</v>
      </c>
      <c r="T25" s="69">
        <v>16</v>
      </c>
    </row>
    <row r="26" spans="1:20">
      <c r="A26" s="16">
        <v>2016</v>
      </c>
      <c r="B26" s="168" t="s">
        <v>256</v>
      </c>
      <c r="C26" s="168" t="s">
        <v>736</v>
      </c>
      <c r="D26" s="168" t="s">
        <v>433</v>
      </c>
      <c r="E26" s="168" t="s">
        <v>360</v>
      </c>
      <c r="F26" s="68">
        <v>28</v>
      </c>
      <c r="G26" s="16">
        <v>19</v>
      </c>
      <c r="H26" s="16">
        <v>25</v>
      </c>
      <c r="I26" s="16">
        <v>31</v>
      </c>
      <c r="J26" s="69">
        <v>32</v>
      </c>
      <c r="K26" s="68">
        <v>18</v>
      </c>
      <c r="L26" s="16">
        <v>5</v>
      </c>
      <c r="M26" s="16">
        <v>11</v>
      </c>
      <c r="N26" s="16">
        <v>30</v>
      </c>
      <c r="O26" s="69">
        <v>32</v>
      </c>
      <c r="P26" s="68">
        <v>7</v>
      </c>
      <c r="Q26" s="16">
        <v>0</v>
      </c>
      <c r="R26" s="16">
        <v>1</v>
      </c>
      <c r="S26" s="16">
        <v>14</v>
      </c>
      <c r="T26" s="69">
        <v>18</v>
      </c>
    </row>
    <row r="27" spans="1:20">
      <c r="A27" s="16">
        <v>2016</v>
      </c>
      <c r="B27" s="168" t="s">
        <v>256</v>
      </c>
      <c r="C27" s="168" t="s">
        <v>736</v>
      </c>
      <c r="D27" s="168" t="s">
        <v>433</v>
      </c>
      <c r="E27" s="168" t="s">
        <v>361</v>
      </c>
      <c r="F27" s="68">
        <v>27</v>
      </c>
      <c r="G27" s="16">
        <v>12</v>
      </c>
      <c r="H27" s="16">
        <v>23</v>
      </c>
      <c r="I27" s="16">
        <v>30</v>
      </c>
      <c r="J27" s="69">
        <v>32</v>
      </c>
      <c r="K27" s="68">
        <v>14</v>
      </c>
      <c r="L27" s="16">
        <v>1</v>
      </c>
      <c r="M27" s="16">
        <v>7</v>
      </c>
      <c r="N27" s="16">
        <v>26</v>
      </c>
      <c r="O27" s="69">
        <v>31</v>
      </c>
      <c r="P27" s="68">
        <v>9</v>
      </c>
      <c r="Q27" s="16">
        <v>0</v>
      </c>
      <c r="R27" s="16">
        <v>1</v>
      </c>
      <c r="S27" s="16">
        <v>16</v>
      </c>
      <c r="T27" s="69">
        <v>20</v>
      </c>
    </row>
    <row r="28" spans="1:20">
      <c r="A28" s="16">
        <v>2016</v>
      </c>
      <c r="B28" s="168" t="s">
        <v>256</v>
      </c>
      <c r="C28" s="168" t="s">
        <v>736</v>
      </c>
      <c r="D28" s="168" t="s">
        <v>433</v>
      </c>
      <c r="E28" s="168" t="s">
        <v>362</v>
      </c>
      <c r="F28" s="68">
        <v>26</v>
      </c>
      <c r="G28" s="16">
        <v>7</v>
      </c>
      <c r="H28" s="16">
        <v>20</v>
      </c>
      <c r="I28" s="16">
        <v>29</v>
      </c>
      <c r="J28" s="69">
        <v>31</v>
      </c>
      <c r="K28" s="68">
        <v>10</v>
      </c>
      <c r="L28" s="16">
        <v>0</v>
      </c>
      <c r="M28" s="16">
        <v>4</v>
      </c>
      <c r="N28" s="16">
        <v>20</v>
      </c>
      <c r="O28" s="69">
        <v>30</v>
      </c>
      <c r="P28" s="68">
        <v>11</v>
      </c>
      <c r="Q28" s="16">
        <v>0</v>
      </c>
      <c r="R28" s="16">
        <v>2</v>
      </c>
      <c r="S28" s="16">
        <v>17</v>
      </c>
      <c r="T28" s="69">
        <v>21</v>
      </c>
    </row>
    <row r="29" spans="1:20">
      <c r="A29" s="16">
        <v>2016</v>
      </c>
      <c r="B29" s="168" t="s">
        <v>256</v>
      </c>
      <c r="C29" s="168" t="s">
        <v>736</v>
      </c>
      <c r="D29" s="168" t="s">
        <v>433</v>
      </c>
      <c r="E29" s="168" t="s">
        <v>363</v>
      </c>
      <c r="F29" s="68">
        <v>24</v>
      </c>
      <c r="G29" s="16">
        <v>4</v>
      </c>
      <c r="H29" s="16">
        <v>16</v>
      </c>
      <c r="I29" s="16">
        <v>28</v>
      </c>
      <c r="J29" s="69">
        <v>31</v>
      </c>
      <c r="K29" s="68">
        <v>8</v>
      </c>
      <c r="L29" s="16">
        <v>0</v>
      </c>
      <c r="M29" s="16">
        <v>2</v>
      </c>
      <c r="N29" s="16">
        <v>17</v>
      </c>
      <c r="O29" s="69">
        <v>30</v>
      </c>
      <c r="P29" s="68">
        <v>10</v>
      </c>
      <c r="Q29" s="16">
        <v>0</v>
      </c>
      <c r="R29" s="16">
        <v>1</v>
      </c>
      <c r="S29" s="16">
        <v>17</v>
      </c>
      <c r="T29" s="69">
        <v>20</v>
      </c>
    </row>
    <row r="30" spans="1:20">
      <c r="A30" s="16">
        <v>2016</v>
      </c>
      <c r="B30" s="168" t="s">
        <v>256</v>
      </c>
      <c r="C30" s="168" t="s">
        <v>736</v>
      </c>
      <c r="D30" s="168" t="s">
        <v>433</v>
      </c>
      <c r="E30" s="168" t="s">
        <v>364</v>
      </c>
      <c r="F30" s="68">
        <v>22</v>
      </c>
      <c r="G30" s="16">
        <v>2</v>
      </c>
      <c r="H30" s="16">
        <v>12</v>
      </c>
      <c r="I30" s="16">
        <v>27</v>
      </c>
      <c r="J30" s="69">
        <v>31</v>
      </c>
      <c r="K30" s="68">
        <v>6</v>
      </c>
      <c r="L30" s="16">
        <v>0</v>
      </c>
      <c r="M30" s="16">
        <v>1</v>
      </c>
      <c r="N30" s="16">
        <v>14</v>
      </c>
      <c r="O30" s="69">
        <v>29</v>
      </c>
      <c r="P30" s="68">
        <v>9</v>
      </c>
      <c r="Q30" s="16">
        <v>0</v>
      </c>
      <c r="R30" s="16">
        <v>2</v>
      </c>
      <c r="S30" s="16">
        <v>16</v>
      </c>
      <c r="T30" s="69">
        <v>20</v>
      </c>
    </row>
    <row r="31" spans="1:20">
      <c r="A31" s="16">
        <v>2016</v>
      </c>
      <c r="B31" s="168" t="s">
        <v>256</v>
      </c>
      <c r="C31" s="168" t="s">
        <v>736</v>
      </c>
      <c r="D31" s="168" t="s">
        <v>433</v>
      </c>
      <c r="E31" s="168" t="s">
        <v>365</v>
      </c>
      <c r="F31" s="68">
        <v>21</v>
      </c>
      <c r="G31" s="16">
        <v>2</v>
      </c>
      <c r="H31" s="16">
        <v>10</v>
      </c>
      <c r="I31" s="16">
        <v>27</v>
      </c>
      <c r="J31" s="69">
        <v>31</v>
      </c>
      <c r="K31" s="68">
        <v>6</v>
      </c>
      <c r="L31" s="16">
        <v>0</v>
      </c>
      <c r="M31" s="16">
        <v>1</v>
      </c>
      <c r="N31" s="16">
        <v>15</v>
      </c>
      <c r="O31" s="69">
        <v>29</v>
      </c>
      <c r="P31" s="68">
        <v>8</v>
      </c>
      <c r="Q31" s="16">
        <v>0</v>
      </c>
      <c r="R31" s="16">
        <v>2</v>
      </c>
      <c r="S31" s="16">
        <v>15</v>
      </c>
      <c r="T31" s="69">
        <v>20</v>
      </c>
    </row>
    <row r="32" spans="1:20">
      <c r="A32" s="16">
        <v>2016</v>
      </c>
      <c r="B32" s="168" t="s">
        <v>256</v>
      </c>
      <c r="C32" s="168" t="s">
        <v>736</v>
      </c>
      <c r="D32" s="168" t="s">
        <v>433</v>
      </c>
      <c r="E32" s="168" t="s">
        <v>737</v>
      </c>
      <c r="F32" s="68">
        <v>19</v>
      </c>
      <c r="G32" s="16">
        <v>1</v>
      </c>
      <c r="H32" s="16">
        <v>9</v>
      </c>
      <c r="I32" s="16">
        <v>25</v>
      </c>
      <c r="J32" s="69">
        <v>31</v>
      </c>
      <c r="K32" s="68">
        <v>5</v>
      </c>
      <c r="L32" s="16">
        <v>0</v>
      </c>
      <c r="M32" s="16">
        <v>0</v>
      </c>
      <c r="N32" s="16">
        <v>11</v>
      </c>
      <c r="O32" s="69">
        <v>28</v>
      </c>
      <c r="P32" s="68">
        <v>9</v>
      </c>
      <c r="Q32" s="16">
        <v>0</v>
      </c>
      <c r="R32" s="16">
        <v>2</v>
      </c>
      <c r="S32" s="16">
        <v>16</v>
      </c>
      <c r="T32" s="69">
        <v>19</v>
      </c>
    </row>
    <row r="33" spans="1:20">
      <c r="A33" s="16">
        <v>2016</v>
      </c>
      <c r="B33" s="168" t="s">
        <v>256</v>
      </c>
      <c r="C33" s="168" t="s">
        <v>736</v>
      </c>
      <c r="D33" s="168" t="s">
        <v>863</v>
      </c>
      <c r="E33" s="168" t="s">
        <v>1109</v>
      </c>
      <c r="F33" s="68">
        <v>31</v>
      </c>
      <c r="G33" s="16">
        <v>28</v>
      </c>
      <c r="H33" s="16">
        <v>28</v>
      </c>
      <c r="I33" s="16">
        <v>32</v>
      </c>
      <c r="J33" s="69">
        <v>32</v>
      </c>
      <c r="K33" s="68">
        <v>29</v>
      </c>
      <c r="L33" s="16">
        <v>22</v>
      </c>
      <c r="M33" s="16">
        <v>26</v>
      </c>
      <c r="N33" s="16">
        <v>31</v>
      </c>
      <c r="O33" s="69">
        <v>32</v>
      </c>
      <c r="P33" s="68">
        <v>1</v>
      </c>
      <c r="Q33" s="16">
        <v>0</v>
      </c>
      <c r="R33" s="16">
        <v>0</v>
      </c>
      <c r="S33" s="16">
        <v>3</v>
      </c>
      <c r="T33" s="69">
        <v>7</v>
      </c>
    </row>
    <row r="34" spans="1:20">
      <c r="A34" s="16">
        <v>2016</v>
      </c>
      <c r="B34" s="168" t="s">
        <v>256</v>
      </c>
      <c r="C34" s="168" t="s">
        <v>736</v>
      </c>
      <c r="D34" s="168" t="s">
        <v>863</v>
      </c>
      <c r="E34" s="168" t="s">
        <v>369</v>
      </c>
      <c r="F34" s="68">
        <v>32</v>
      </c>
      <c r="G34" s="16">
        <v>28</v>
      </c>
      <c r="H34" s="16">
        <v>30</v>
      </c>
      <c r="I34" s="16">
        <v>32</v>
      </c>
      <c r="J34" s="69">
        <v>32</v>
      </c>
      <c r="K34" s="68">
        <v>31</v>
      </c>
      <c r="L34" s="16">
        <v>20</v>
      </c>
      <c r="M34" s="16">
        <v>26</v>
      </c>
      <c r="N34" s="16">
        <v>32</v>
      </c>
      <c r="O34" s="69">
        <v>32</v>
      </c>
      <c r="P34" s="68">
        <v>1</v>
      </c>
      <c r="Q34" s="16">
        <v>0</v>
      </c>
      <c r="R34" s="16">
        <v>0</v>
      </c>
      <c r="S34" s="16">
        <v>3</v>
      </c>
      <c r="T34" s="69">
        <v>8</v>
      </c>
    </row>
    <row r="35" spans="1:20">
      <c r="A35" s="16">
        <v>2016</v>
      </c>
      <c r="B35" s="168" t="s">
        <v>256</v>
      </c>
      <c r="C35" s="168" t="s">
        <v>736</v>
      </c>
      <c r="D35" s="168" t="s">
        <v>863</v>
      </c>
      <c r="E35" s="168" t="s">
        <v>355</v>
      </c>
      <c r="F35" s="68">
        <v>32</v>
      </c>
      <c r="G35" s="16">
        <v>28</v>
      </c>
      <c r="H35" s="16">
        <v>30</v>
      </c>
      <c r="I35" s="16">
        <v>32</v>
      </c>
      <c r="J35" s="69">
        <v>32</v>
      </c>
      <c r="K35" s="68">
        <v>30</v>
      </c>
      <c r="L35" s="16">
        <v>19</v>
      </c>
      <c r="M35" s="16">
        <v>25</v>
      </c>
      <c r="N35" s="16">
        <v>32</v>
      </c>
      <c r="O35" s="69">
        <v>32</v>
      </c>
      <c r="P35" s="68">
        <v>1</v>
      </c>
      <c r="Q35" s="16">
        <v>0</v>
      </c>
      <c r="R35" s="16">
        <v>0</v>
      </c>
      <c r="S35" s="16">
        <v>5</v>
      </c>
      <c r="T35" s="69">
        <v>10</v>
      </c>
    </row>
    <row r="36" spans="1:20">
      <c r="A36" s="16">
        <v>2016</v>
      </c>
      <c r="B36" s="168" t="s">
        <v>256</v>
      </c>
      <c r="C36" s="168" t="s">
        <v>736</v>
      </c>
      <c r="D36" s="168" t="s">
        <v>863</v>
      </c>
      <c r="E36" s="168" t="s">
        <v>356</v>
      </c>
      <c r="F36" s="68">
        <v>31</v>
      </c>
      <c r="G36" s="16">
        <v>27</v>
      </c>
      <c r="H36" s="16">
        <v>29</v>
      </c>
      <c r="I36" s="16">
        <v>32</v>
      </c>
      <c r="J36" s="69">
        <v>32</v>
      </c>
      <c r="K36" s="68">
        <v>30</v>
      </c>
      <c r="L36" s="16">
        <v>17</v>
      </c>
      <c r="M36" s="16">
        <v>24</v>
      </c>
      <c r="N36" s="16">
        <v>31</v>
      </c>
      <c r="O36" s="69">
        <v>32</v>
      </c>
      <c r="P36" s="68">
        <v>1</v>
      </c>
      <c r="Q36" s="16">
        <v>0</v>
      </c>
      <c r="R36" s="16">
        <v>0</v>
      </c>
      <c r="S36" s="16">
        <v>6</v>
      </c>
      <c r="T36" s="69">
        <v>11</v>
      </c>
    </row>
    <row r="37" spans="1:20">
      <c r="A37" s="16">
        <v>2016</v>
      </c>
      <c r="B37" s="168" t="s">
        <v>256</v>
      </c>
      <c r="C37" s="168" t="s">
        <v>736</v>
      </c>
      <c r="D37" s="168" t="s">
        <v>863</v>
      </c>
      <c r="E37" s="168" t="s">
        <v>357</v>
      </c>
      <c r="F37" s="68">
        <v>31</v>
      </c>
      <c r="G37" s="16">
        <v>26</v>
      </c>
      <c r="H37" s="16">
        <v>29</v>
      </c>
      <c r="I37" s="16">
        <v>32</v>
      </c>
      <c r="J37" s="69">
        <v>32</v>
      </c>
      <c r="K37" s="68">
        <v>29</v>
      </c>
      <c r="L37" s="16">
        <v>15</v>
      </c>
      <c r="M37" s="16">
        <v>21</v>
      </c>
      <c r="N37" s="16">
        <v>31</v>
      </c>
      <c r="O37" s="69">
        <v>32</v>
      </c>
      <c r="P37" s="68">
        <v>1</v>
      </c>
      <c r="Q37" s="16">
        <v>0</v>
      </c>
      <c r="R37" s="16">
        <v>0</v>
      </c>
      <c r="S37" s="16">
        <v>7</v>
      </c>
      <c r="T37" s="69">
        <v>12</v>
      </c>
    </row>
    <row r="38" spans="1:20">
      <c r="A38" s="16">
        <v>2016</v>
      </c>
      <c r="B38" s="168" t="s">
        <v>256</v>
      </c>
      <c r="C38" s="168" t="s">
        <v>736</v>
      </c>
      <c r="D38" s="168" t="s">
        <v>863</v>
      </c>
      <c r="E38" s="168" t="s">
        <v>358</v>
      </c>
      <c r="F38" s="68">
        <v>30</v>
      </c>
      <c r="G38" s="16">
        <v>25</v>
      </c>
      <c r="H38" s="16">
        <v>28</v>
      </c>
      <c r="I38" s="16">
        <v>32</v>
      </c>
      <c r="J38" s="69">
        <v>32</v>
      </c>
      <c r="K38" s="68">
        <v>25</v>
      </c>
      <c r="L38" s="16">
        <v>11</v>
      </c>
      <c r="M38" s="16">
        <v>18</v>
      </c>
      <c r="N38" s="16">
        <v>31</v>
      </c>
      <c r="O38" s="69">
        <v>32</v>
      </c>
      <c r="P38" s="68">
        <v>3</v>
      </c>
      <c r="Q38" s="16">
        <v>0</v>
      </c>
      <c r="R38" s="16">
        <v>0</v>
      </c>
      <c r="S38" s="16">
        <v>10</v>
      </c>
      <c r="T38" s="69">
        <v>14</v>
      </c>
    </row>
    <row r="39" spans="1:20">
      <c r="A39" s="16">
        <v>2016</v>
      </c>
      <c r="B39" s="168" t="s">
        <v>256</v>
      </c>
      <c r="C39" s="168" t="s">
        <v>736</v>
      </c>
      <c r="D39" s="168" t="s">
        <v>863</v>
      </c>
      <c r="E39" s="168" t="s">
        <v>359</v>
      </c>
      <c r="F39" s="68">
        <v>30</v>
      </c>
      <c r="G39" s="16">
        <v>24</v>
      </c>
      <c r="H39" s="16">
        <v>28</v>
      </c>
      <c r="I39" s="16">
        <v>32</v>
      </c>
      <c r="J39" s="69">
        <v>32</v>
      </c>
      <c r="K39" s="68">
        <v>23</v>
      </c>
      <c r="L39" s="16">
        <v>9</v>
      </c>
      <c r="M39" s="16">
        <v>16</v>
      </c>
      <c r="N39" s="16">
        <v>31</v>
      </c>
      <c r="O39" s="69">
        <v>32</v>
      </c>
      <c r="P39" s="68">
        <v>3</v>
      </c>
      <c r="Q39" s="16">
        <v>0</v>
      </c>
      <c r="R39" s="16">
        <v>0</v>
      </c>
      <c r="S39" s="16">
        <v>11</v>
      </c>
      <c r="T39" s="69">
        <v>16</v>
      </c>
    </row>
    <row r="40" spans="1:20">
      <c r="A40" s="16">
        <v>2016</v>
      </c>
      <c r="B40" s="168" t="s">
        <v>256</v>
      </c>
      <c r="C40" s="168" t="s">
        <v>736</v>
      </c>
      <c r="D40" s="168" t="s">
        <v>863</v>
      </c>
      <c r="E40" s="168" t="s">
        <v>360</v>
      </c>
      <c r="F40" s="68">
        <v>29</v>
      </c>
      <c r="G40" s="16">
        <v>20</v>
      </c>
      <c r="H40" s="16">
        <v>27</v>
      </c>
      <c r="I40" s="16">
        <v>32</v>
      </c>
      <c r="J40" s="69">
        <v>32</v>
      </c>
      <c r="K40" s="68">
        <v>20</v>
      </c>
      <c r="L40" s="16">
        <v>6</v>
      </c>
      <c r="M40" s="16">
        <v>12</v>
      </c>
      <c r="N40" s="16">
        <v>31</v>
      </c>
      <c r="O40" s="69">
        <v>32</v>
      </c>
      <c r="P40" s="68">
        <v>6</v>
      </c>
      <c r="Q40" s="16">
        <v>0</v>
      </c>
      <c r="R40" s="16">
        <v>1</v>
      </c>
      <c r="S40" s="16">
        <v>13</v>
      </c>
      <c r="T40" s="69">
        <v>17</v>
      </c>
    </row>
    <row r="41" spans="1:20">
      <c r="A41" s="16">
        <v>2016</v>
      </c>
      <c r="B41" s="168" t="s">
        <v>256</v>
      </c>
      <c r="C41" s="168" t="s">
        <v>736</v>
      </c>
      <c r="D41" s="168" t="s">
        <v>863</v>
      </c>
      <c r="E41" s="168" t="s">
        <v>361</v>
      </c>
      <c r="F41" s="68">
        <v>28</v>
      </c>
      <c r="G41" s="16">
        <v>19</v>
      </c>
      <c r="H41" s="16">
        <v>25</v>
      </c>
      <c r="I41" s="16">
        <v>31</v>
      </c>
      <c r="J41" s="69">
        <v>32</v>
      </c>
      <c r="K41" s="68">
        <v>15</v>
      </c>
      <c r="L41" s="16">
        <v>4</v>
      </c>
      <c r="M41" s="16">
        <v>9</v>
      </c>
      <c r="N41" s="16">
        <v>27</v>
      </c>
      <c r="O41" s="69">
        <v>31</v>
      </c>
      <c r="P41" s="68">
        <v>10</v>
      </c>
      <c r="Q41" s="16">
        <v>0</v>
      </c>
      <c r="R41" s="16">
        <v>1</v>
      </c>
      <c r="S41" s="16">
        <v>16</v>
      </c>
      <c r="T41" s="69">
        <v>20</v>
      </c>
    </row>
    <row r="42" spans="1:20">
      <c r="A42" s="16">
        <v>2016</v>
      </c>
      <c r="B42" s="168" t="s">
        <v>256</v>
      </c>
      <c r="C42" s="168" t="s">
        <v>736</v>
      </c>
      <c r="D42" s="168" t="s">
        <v>863</v>
      </c>
      <c r="E42" s="168" t="s">
        <v>362</v>
      </c>
      <c r="F42" s="68">
        <v>27</v>
      </c>
      <c r="G42" s="16">
        <v>13</v>
      </c>
      <c r="H42" s="16">
        <v>23</v>
      </c>
      <c r="I42" s="16">
        <v>30</v>
      </c>
      <c r="J42" s="69">
        <v>32</v>
      </c>
      <c r="K42" s="68">
        <v>12</v>
      </c>
      <c r="L42" s="16">
        <v>1</v>
      </c>
      <c r="M42" s="16">
        <v>6</v>
      </c>
      <c r="N42" s="16">
        <v>25</v>
      </c>
      <c r="O42" s="69">
        <v>31</v>
      </c>
      <c r="P42" s="68">
        <v>10</v>
      </c>
      <c r="Q42" s="16">
        <v>0</v>
      </c>
      <c r="R42" s="16">
        <v>2</v>
      </c>
      <c r="S42" s="16">
        <v>17</v>
      </c>
      <c r="T42" s="69">
        <v>21</v>
      </c>
    </row>
    <row r="43" spans="1:20">
      <c r="A43" s="16">
        <v>2016</v>
      </c>
      <c r="B43" s="168" t="s">
        <v>256</v>
      </c>
      <c r="C43" s="168" t="s">
        <v>736</v>
      </c>
      <c r="D43" s="168" t="s">
        <v>863</v>
      </c>
      <c r="E43" s="168" t="s">
        <v>363</v>
      </c>
      <c r="F43" s="68">
        <v>26</v>
      </c>
      <c r="G43" s="16">
        <v>8</v>
      </c>
      <c r="H43" s="16">
        <v>21</v>
      </c>
      <c r="I43" s="16">
        <v>29</v>
      </c>
      <c r="J43" s="69">
        <v>32</v>
      </c>
      <c r="K43" s="68">
        <v>9</v>
      </c>
      <c r="L43" s="16">
        <v>0</v>
      </c>
      <c r="M43" s="16">
        <v>3</v>
      </c>
      <c r="N43" s="16">
        <v>22</v>
      </c>
      <c r="O43" s="69">
        <v>31</v>
      </c>
      <c r="P43" s="68">
        <v>11</v>
      </c>
      <c r="Q43" s="16">
        <v>0</v>
      </c>
      <c r="R43" s="16">
        <v>1</v>
      </c>
      <c r="S43" s="16">
        <v>18</v>
      </c>
      <c r="T43" s="69">
        <v>22</v>
      </c>
    </row>
    <row r="44" spans="1:20">
      <c r="A44" s="16">
        <v>2016</v>
      </c>
      <c r="B44" s="168" t="s">
        <v>256</v>
      </c>
      <c r="C44" s="168" t="s">
        <v>736</v>
      </c>
      <c r="D44" s="168" t="s">
        <v>863</v>
      </c>
      <c r="E44" s="168" t="s">
        <v>364</v>
      </c>
      <c r="F44" s="68">
        <v>23</v>
      </c>
      <c r="G44" s="16">
        <v>5</v>
      </c>
      <c r="H44" s="16">
        <v>16</v>
      </c>
      <c r="I44" s="16">
        <v>28</v>
      </c>
      <c r="J44" s="69">
        <v>31</v>
      </c>
      <c r="K44" s="68">
        <v>6</v>
      </c>
      <c r="L44" s="16">
        <v>0</v>
      </c>
      <c r="M44" s="16">
        <v>1</v>
      </c>
      <c r="N44" s="16">
        <v>18</v>
      </c>
      <c r="O44" s="69">
        <v>29</v>
      </c>
      <c r="P44" s="68">
        <v>10</v>
      </c>
      <c r="Q44" s="16">
        <v>0</v>
      </c>
      <c r="R44" s="16">
        <v>2</v>
      </c>
      <c r="S44" s="16">
        <v>17</v>
      </c>
      <c r="T44" s="69">
        <v>22</v>
      </c>
    </row>
    <row r="45" spans="1:20">
      <c r="A45" s="16">
        <v>2016</v>
      </c>
      <c r="B45" s="168" t="s">
        <v>256</v>
      </c>
      <c r="C45" s="168" t="s">
        <v>736</v>
      </c>
      <c r="D45" s="168" t="s">
        <v>863</v>
      </c>
      <c r="E45" s="168" t="s">
        <v>365</v>
      </c>
      <c r="F45" s="68">
        <v>23</v>
      </c>
      <c r="G45" s="16">
        <v>7</v>
      </c>
      <c r="H45" s="16">
        <v>16</v>
      </c>
      <c r="I45" s="16">
        <v>28</v>
      </c>
      <c r="J45" s="69">
        <v>32</v>
      </c>
      <c r="K45" s="68">
        <v>7</v>
      </c>
      <c r="L45" s="16">
        <v>0</v>
      </c>
      <c r="M45" s="16">
        <v>2</v>
      </c>
      <c r="N45" s="16">
        <v>18</v>
      </c>
      <c r="O45" s="69">
        <v>31</v>
      </c>
      <c r="P45" s="68">
        <v>10</v>
      </c>
      <c r="Q45" s="16">
        <v>0</v>
      </c>
      <c r="R45" s="16">
        <v>2</v>
      </c>
      <c r="S45" s="16">
        <v>17</v>
      </c>
      <c r="T45" s="69">
        <v>21</v>
      </c>
    </row>
    <row r="46" spans="1:20">
      <c r="A46" s="16">
        <v>2016</v>
      </c>
      <c r="B46" s="168" t="s">
        <v>256</v>
      </c>
      <c r="C46" s="168" t="s">
        <v>736</v>
      </c>
      <c r="D46" s="168" t="s">
        <v>863</v>
      </c>
      <c r="E46" s="168" t="s">
        <v>737</v>
      </c>
      <c r="F46" s="68">
        <v>20</v>
      </c>
      <c r="G46" s="16">
        <v>0</v>
      </c>
      <c r="H46" s="16">
        <v>8</v>
      </c>
      <c r="I46" s="16">
        <v>26</v>
      </c>
      <c r="J46" s="69">
        <v>31</v>
      </c>
      <c r="K46" s="68">
        <v>4</v>
      </c>
      <c r="L46" s="16">
        <v>0</v>
      </c>
      <c r="M46" s="16">
        <v>0</v>
      </c>
      <c r="N46" s="16">
        <v>12</v>
      </c>
      <c r="O46" s="69">
        <v>29</v>
      </c>
      <c r="P46" s="68">
        <v>8</v>
      </c>
      <c r="Q46" s="16">
        <v>0</v>
      </c>
      <c r="R46" s="16">
        <v>2</v>
      </c>
      <c r="S46" s="16">
        <v>16</v>
      </c>
      <c r="T46" s="69">
        <v>18</v>
      </c>
    </row>
    <row r="47" spans="1:20">
      <c r="A47" s="16">
        <v>2016</v>
      </c>
      <c r="B47" s="168" t="s">
        <v>256</v>
      </c>
      <c r="C47" s="168" t="s">
        <v>736</v>
      </c>
      <c r="D47" s="168" t="s">
        <v>864</v>
      </c>
      <c r="E47" s="168" t="s">
        <v>1109</v>
      </c>
      <c r="F47" s="68">
        <v>30</v>
      </c>
      <c r="G47" s="16">
        <v>10</v>
      </c>
      <c r="H47" s="16">
        <v>28</v>
      </c>
      <c r="I47" s="16">
        <v>32</v>
      </c>
      <c r="J47" s="69">
        <v>32</v>
      </c>
      <c r="K47" s="68">
        <v>28</v>
      </c>
      <c r="L47" s="16">
        <v>1</v>
      </c>
      <c r="M47" s="16">
        <v>26</v>
      </c>
      <c r="N47" s="16">
        <v>32</v>
      </c>
      <c r="O47" s="69">
        <v>32</v>
      </c>
      <c r="P47" s="68">
        <v>0</v>
      </c>
      <c r="Q47" s="16">
        <v>0</v>
      </c>
      <c r="R47" s="16">
        <v>0</v>
      </c>
      <c r="S47" s="16">
        <v>3</v>
      </c>
      <c r="T47" s="69">
        <v>6</v>
      </c>
    </row>
    <row r="48" spans="1:20">
      <c r="A48" s="16">
        <v>2016</v>
      </c>
      <c r="B48" s="168" t="s">
        <v>256</v>
      </c>
      <c r="C48" s="168" t="s">
        <v>736</v>
      </c>
      <c r="D48" s="168" t="s">
        <v>864</v>
      </c>
      <c r="E48" s="168" t="s">
        <v>369</v>
      </c>
      <c r="F48" s="68">
        <v>32</v>
      </c>
      <c r="G48" s="16">
        <v>28</v>
      </c>
      <c r="H48" s="16">
        <v>30</v>
      </c>
      <c r="I48" s="16">
        <v>32</v>
      </c>
      <c r="J48" s="69">
        <v>32</v>
      </c>
      <c r="K48" s="68">
        <v>31</v>
      </c>
      <c r="L48" s="16">
        <v>22</v>
      </c>
      <c r="M48" s="16">
        <v>27</v>
      </c>
      <c r="N48" s="16">
        <v>32</v>
      </c>
      <c r="O48" s="69">
        <v>32</v>
      </c>
      <c r="P48" s="68">
        <v>1</v>
      </c>
      <c r="Q48" s="16">
        <v>0</v>
      </c>
      <c r="R48" s="16">
        <v>0</v>
      </c>
      <c r="S48" s="16">
        <v>3</v>
      </c>
      <c r="T48" s="69">
        <v>8</v>
      </c>
    </row>
    <row r="49" spans="1:20">
      <c r="A49" s="16">
        <v>2016</v>
      </c>
      <c r="B49" s="168" t="s">
        <v>256</v>
      </c>
      <c r="C49" s="168" t="s">
        <v>736</v>
      </c>
      <c r="D49" s="168" t="s">
        <v>864</v>
      </c>
      <c r="E49" s="168" t="s">
        <v>355</v>
      </c>
      <c r="F49" s="68">
        <v>32</v>
      </c>
      <c r="G49" s="16">
        <v>28</v>
      </c>
      <c r="H49" s="16">
        <v>30</v>
      </c>
      <c r="I49" s="16">
        <v>32</v>
      </c>
      <c r="J49" s="69">
        <v>32</v>
      </c>
      <c r="K49" s="68">
        <v>31</v>
      </c>
      <c r="L49" s="16">
        <v>20</v>
      </c>
      <c r="M49" s="16">
        <v>26</v>
      </c>
      <c r="N49" s="16">
        <v>32</v>
      </c>
      <c r="O49" s="69">
        <v>32</v>
      </c>
      <c r="P49" s="68">
        <v>1</v>
      </c>
      <c r="Q49" s="16">
        <v>0</v>
      </c>
      <c r="R49" s="16">
        <v>0</v>
      </c>
      <c r="S49" s="16">
        <v>4</v>
      </c>
      <c r="T49" s="69">
        <v>9</v>
      </c>
    </row>
    <row r="50" spans="1:20">
      <c r="A50" s="16">
        <v>2016</v>
      </c>
      <c r="B50" s="168" t="s">
        <v>256</v>
      </c>
      <c r="C50" s="168" t="s">
        <v>736</v>
      </c>
      <c r="D50" s="168" t="s">
        <v>864</v>
      </c>
      <c r="E50" s="168" t="s">
        <v>356</v>
      </c>
      <c r="F50" s="68">
        <v>32</v>
      </c>
      <c r="G50" s="16">
        <v>28</v>
      </c>
      <c r="H50" s="16">
        <v>30</v>
      </c>
      <c r="I50" s="16">
        <v>32</v>
      </c>
      <c r="J50" s="69">
        <v>32</v>
      </c>
      <c r="K50" s="68">
        <v>30</v>
      </c>
      <c r="L50" s="16">
        <v>18</v>
      </c>
      <c r="M50" s="16">
        <v>24</v>
      </c>
      <c r="N50" s="16">
        <v>32</v>
      </c>
      <c r="O50" s="69">
        <v>32</v>
      </c>
      <c r="P50" s="68">
        <v>1</v>
      </c>
      <c r="Q50" s="16">
        <v>0</v>
      </c>
      <c r="R50" s="16">
        <v>0</v>
      </c>
      <c r="S50" s="16">
        <v>5</v>
      </c>
      <c r="T50" s="69">
        <v>10</v>
      </c>
    </row>
    <row r="51" spans="1:20">
      <c r="A51" s="16">
        <v>2016</v>
      </c>
      <c r="B51" s="168" t="s">
        <v>256</v>
      </c>
      <c r="C51" s="168" t="s">
        <v>736</v>
      </c>
      <c r="D51" s="168" t="s">
        <v>864</v>
      </c>
      <c r="E51" s="168" t="s">
        <v>357</v>
      </c>
      <c r="F51" s="68">
        <v>31</v>
      </c>
      <c r="G51" s="16">
        <v>27</v>
      </c>
      <c r="H51" s="16">
        <v>28</v>
      </c>
      <c r="I51" s="16">
        <v>32</v>
      </c>
      <c r="J51" s="69">
        <v>32</v>
      </c>
      <c r="K51" s="68">
        <v>29</v>
      </c>
      <c r="L51" s="16">
        <v>15</v>
      </c>
      <c r="M51" s="16">
        <v>21</v>
      </c>
      <c r="N51" s="16">
        <v>31</v>
      </c>
      <c r="O51" s="69">
        <v>32</v>
      </c>
      <c r="P51" s="68">
        <v>1</v>
      </c>
      <c r="Q51" s="16">
        <v>0</v>
      </c>
      <c r="R51" s="16">
        <v>0</v>
      </c>
      <c r="S51" s="16">
        <v>7</v>
      </c>
      <c r="T51" s="69">
        <v>12</v>
      </c>
    </row>
    <row r="52" spans="1:20">
      <c r="A52" s="16">
        <v>2016</v>
      </c>
      <c r="B52" s="168" t="s">
        <v>256</v>
      </c>
      <c r="C52" s="168" t="s">
        <v>736</v>
      </c>
      <c r="D52" s="168" t="s">
        <v>864</v>
      </c>
      <c r="E52" s="168" t="s">
        <v>358</v>
      </c>
      <c r="F52" s="68">
        <v>31</v>
      </c>
      <c r="G52" s="16">
        <v>25</v>
      </c>
      <c r="H52" s="16">
        <v>28</v>
      </c>
      <c r="I52" s="16">
        <v>32</v>
      </c>
      <c r="J52" s="69">
        <v>32</v>
      </c>
      <c r="K52" s="68">
        <v>27</v>
      </c>
      <c r="L52" s="16">
        <v>11</v>
      </c>
      <c r="M52" s="16">
        <v>19</v>
      </c>
      <c r="N52" s="16">
        <v>31</v>
      </c>
      <c r="O52" s="69">
        <v>32</v>
      </c>
      <c r="P52" s="68">
        <v>2</v>
      </c>
      <c r="Q52" s="16">
        <v>0</v>
      </c>
      <c r="R52" s="16">
        <v>0</v>
      </c>
      <c r="S52" s="16">
        <v>9</v>
      </c>
      <c r="T52" s="69">
        <v>14</v>
      </c>
    </row>
    <row r="53" spans="1:20">
      <c r="A53" s="16">
        <v>2016</v>
      </c>
      <c r="B53" s="168" t="s">
        <v>256</v>
      </c>
      <c r="C53" s="168" t="s">
        <v>736</v>
      </c>
      <c r="D53" s="168" t="s">
        <v>864</v>
      </c>
      <c r="E53" s="168" t="s">
        <v>359</v>
      </c>
      <c r="F53" s="68">
        <v>31</v>
      </c>
      <c r="G53" s="16">
        <v>25</v>
      </c>
      <c r="H53" s="16">
        <v>28</v>
      </c>
      <c r="I53" s="16">
        <v>32</v>
      </c>
      <c r="J53" s="69">
        <v>32</v>
      </c>
      <c r="K53" s="68">
        <v>26</v>
      </c>
      <c r="L53" s="16">
        <v>12</v>
      </c>
      <c r="M53" s="16">
        <v>17</v>
      </c>
      <c r="N53" s="16">
        <v>31</v>
      </c>
      <c r="O53" s="69">
        <v>32</v>
      </c>
      <c r="P53" s="68">
        <v>3</v>
      </c>
      <c r="Q53" s="16">
        <v>0</v>
      </c>
      <c r="R53" s="16">
        <v>0</v>
      </c>
      <c r="S53" s="16">
        <v>10</v>
      </c>
      <c r="T53" s="69">
        <v>14</v>
      </c>
    </row>
    <row r="54" spans="1:20">
      <c r="A54" s="16">
        <v>2016</v>
      </c>
      <c r="B54" s="168" t="s">
        <v>256</v>
      </c>
      <c r="C54" s="168" t="s">
        <v>736</v>
      </c>
      <c r="D54" s="168" t="s">
        <v>864</v>
      </c>
      <c r="E54" s="168" t="s">
        <v>360</v>
      </c>
      <c r="F54" s="68">
        <v>29</v>
      </c>
      <c r="G54" s="16">
        <v>20</v>
      </c>
      <c r="H54" s="16">
        <v>27</v>
      </c>
      <c r="I54" s="16">
        <v>32</v>
      </c>
      <c r="J54" s="69">
        <v>32</v>
      </c>
      <c r="K54" s="68">
        <v>21</v>
      </c>
      <c r="L54" s="16">
        <v>6</v>
      </c>
      <c r="M54" s="16">
        <v>13</v>
      </c>
      <c r="N54" s="16">
        <v>31</v>
      </c>
      <c r="O54" s="69">
        <v>32</v>
      </c>
      <c r="P54" s="68">
        <v>4</v>
      </c>
      <c r="Q54" s="16">
        <v>0</v>
      </c>
      <c r="R54" s="16">
        <v>0</v>
      </c>
      <c r="S54" s="16">
        <v>12</v>
      </c>
      <c r="T54" s="69">
        <v>16</v>
      </c>
    </row>
    <row r="55" spans="1:20">
      <c r="A55" s="16">
        <v>2016</v>
      </c>
      <c r="B55" s="168" t="s">
        <v>256</v>
      </c>
      <c r="C55" s="168" t="s">
        <v>736</v>
      </c>
      <c r="D55" s="168" t="s">
        <v>864</v>
      </c>
      <c r="E55" s="168" t="s">
        <v>361</v>
      </c>
      <c r="F55" s="68">
        <v>28</v>
      </c>
      <c r="G55" s="16">
        <v>18</v>
      </c>
      <c r="H55" s="16">
        <v>26</v>
      </c>
      <c r="I55" s="16">
        <v>31</v>
      </c>
      <c r="J55" s="69">
        <v>32</v>
      </c>
      <c r="K55" s="68">
        <v>18</v>
      </c>
      <c r="L55" s="16">
        <v>5</v>
      </c>
      <c r="M55" s="16">
        <v>11</v>
      </c>
      <c r="N55" s="16">
        <v>28</v>
      </c>
      <c r="O55" s="69">
        <v>31</v>
      </c>
      <c r="P55" s="68">
        <v>7</v>
      </c>
      <c r="Q55" s="16">
        <v>0</v>
      </c>
      <c r="R55" s="16">
        <v>1</v>
      </c>
      <c r="S55" s="16">
        <v>14</v>
      </c>
      <c r="T55" s="69">
        <v>18</v>
      </c>
    </row>
    <row r="56" spans="1:20">
      <c r="A56" s="16">
        <v>2016</v>
      </c>
      <c r="B56" s="168" t="s">
        <v>256</v>
      </c>
      <c r="C56" s="168" t="s">
        <v>736</v>
      </c>
      <c r="D56" s="168" t="s">
        <v>864</v>
      </c>
      <c r="E56" s="168" t="s">
        <v>362</v>
      </c>
      <c r="F56" s="68">
        <v>28</v>
      </c>
      <c r="G56" s="16">
        <v>19</v>
      </c>
      <c r="H56" s="16">
        <v>25</v>
      </c>
      <c r="I56" s="16">
        <v>31</v>
      </c>
      <c r="J56" s="69">
        <v>32</v>
      </c>
      <c r="K56" s="68">
        <v>14</v>
      </c>
      <c r="L56" s="16">
        <v>2</v>
      </c>
      <c r="M56" s="16">
        <v>8</v>
      </c>
      <c r="N56" s="16">
        <v>26</v>
      </c>
      <c r="O56" s="69">
        <v>31</v>
      </c>
      <c r="P56" s="68">
        <v>11</v>
      </c>
      <c r="Q56" s="16">
        <v>0</v>
      </c>
      <c r="R56" s="16">
        <v>2</v>
      </c>
      <c r="S56" s="16">
        <v>16</v>
      </c>
      <c r="T56" s="69">
        <v>21</v>
      </c>
    </row>
    <row r="57" spans="1:20">
      <c r="A57" s="16">
        <v>2016</v>
      </c>
      <c r="B57" s="168" t="s">
        <v>256</v>
      </c>
      <c r="C57" s="168" t="s">
        <v>736</v>
      </c>
      <c r="D57" s="168" t="s">
        <v>864</v>
      </c>
      <c r="E57" s="168" t="s">
        <v>363</v>
      </c>
      <c r="F57" s="68">
        <v>27</v>
      </c>
      <c r="G57" s="16">
        <v>14</v>
      </c>
      <c r="H57" s="16">
        <v>23</v>
      </c>
      <c r="I57" s="16">
        <v>30</v>
      </c>
      <c r="J57" s="69">
        <v>32</v>
      </c>
      <c r="K57" s="68">
        <v>11</v>
      </c>
      <c r="L57" s="16">
        <v>0</v>
      </c>
      <c r="M57" s="16">
        <v>6</v>
      </c>
      <c r="N57" s="16">
        <v>24</v>
      </c>
      <c r="O57" s="69">
        <v>30</v>
      </c>
      <c r="P57" s="68">
        <v>12</v>
      </c>
      <c r="Q57" s="16">
        <v>0</v>
      </c>
      <c r="R57" s="16">
        <v>2</v>
      </c>
      <c r="S57" s="16">
        <v>18</v>
      </c>
      <c r="T57" s="69">
        <v>21</v>
      </c>
    </row>
    <row r="58" spans="1:20">
      <c r="A58" s="16">
        <v>2016</v>
      </c>
      <c r="B58" s="168" t="s">
        <v>256</v>
      </c>
      <c r="C58" s="168" t="s">
        <v>736</v>
      </c>
      <c r="D58" s="168" t="s">
        <v>864</v>
      </c>
      <c r="E58" s="168" t="s">
        <v>364</v>
      </c>
      <c r="F58" s="68">
        <v>26</v>
      </c>
      <c r="G58" s="16">
        <v>11</v>
      </c>
      <c r="H58" s="16">
        <v>21</v>
      </c>
      <c r="I58" s="16">
        <v>29</v>
      </c>
      <c r="J58" s="69">
        <v>31</v>
      </c>
      <c r="K58" s="68">
        <v>9</v>
      </c>
      <c r="L58" s="16">
        <v>0</v>
      </c>
      <c r="M58" s="16">
        <v>5</v>
      </c>
      <c r="N58" s="16">
        <v>21</v>
      </c>
      <c r="O58" s="69">
        <v>30</v>
      </c>
      <c r="P58" s="68">
        <v>12</v>
      </c>
      <c r="Q58" s="16">
        <v>0</v>
      </c>
      <c r="R58" s="16">
        <v>2</v>
      </c>
      <c r="S58" s="16">
        <v>19</v>
      </c>
      <c r="T58" s="69">
        <v>21</v>
      </c>
    </row>
    <row r="59" spans="1:20">
      <c r="A59" s="16">
        <v>2016</v>
      </c>
      <c r="B59" s="168" t="s">
        <v>256</v>
      </c>
      <c r="C59" s="168" t="s">
        <v>736</v>
      </c>
      <c r="D59" s="168" t="s">
        <v>864</v>
      </c>
      <c r="E59" s="168" t="s">
        <v>365</v>
      </c>
      <c r="F59" s="68">
        <v>25</v>
      </c>
      <c r="G59" s="16">
        <v>8</v>
      </c>
      <c r="H59" s="16">
        <v>20</v>
      </c>
      <c r="I59" s="16">
        <v>28</v>
      </c>
      <c r="J59" s="69">
        <v>31</v>
      </c>
      <c r="K59" s="68">
        <v>8</v>
      </c>
      <c r="L59" s="16">
        <v>0</v>
      </c>
      <c r="M59" s="16">
        <v>3</v>
      </c>
      <c r="N59" s="16">
        <v>19</v>
      </c>
      <c r="O59" s="69">
        <v>29</v>
      </c>
      <c r="P59" s="68">
        <v>11</v>
      </c>
      <c r="Q59" s="16">
        <v>0</v>
      </c>
      <c r="R59" s="16">
        <v>3</v>
      </c>
      <c r="S59" s="16">
        <v>17</v>
      </c>
      <c r="T59" s="69">
        <v>22</v>
      </c>
    </row>
    <row r="60" spans="1:20">
      <c r="A60" s="16">
        <v>2016</v>
      </c>
      <c r="B60" s="168" t="s">
        <v>256</v>
      </c>
      <c r="C60" s="168" t="s">
        <v>736</v>
      </c>
      <c r="D60" s="168" t="s">
        <v>864</v>
      </c>
      <c r="E60" s="168" t="s">
        <v>737</v>
      </c>
      <c r="F60" s="68">
        <v>24</v>
      </c>
      <c r="G60" s="16">
        <v>9</v>
      </c>
      <c r="H60" s="16">
        <v>19</v>
      </c>
      <c r="I60" s="16">
        <v>28</v>
      </c>
      <c r="J60" s="69">
        <v>31</v>
      </c>
      <c r="K60" s="68">
        <v>8</v>
      </c>
      <c r="L60" s="16">
        <v>0</v>
      </c>
      <c r="M60" s="16">
        <v>3</v>
      </c>
      <c r="N60" s="16">
        <v>18</v>
      </c>
      <c r="O60" s="69">
        <v>29</v>
      </c>
      <c r="P60" s="68">
        <v>11</v>
      </c>
      <c r="Q60" s="16">
        <v>0</v>
      </c>
      <c r="R60" s="16">
        <v>3</v>
      </c>
      <c r="S60" s="16">
        <v>18</v>
      </c>
      <c r="T60" s="69">
        <v>20</v>
      </c>
    </row>
    <row r="61" spans="1:20">
      <c r="A61" s="16">
        <v>2016</v>
      </c>
      <c r="B61" s="168" t="s">
        <v>256</v>
      </c>
      <c r="C61" s="168" t="s">
        <v>739</v>
      </c>
      <c r="D61" s="168" t="s">
        <v>432</v>
      </c>
      <c r="E61" s="168" t="s">
        <v>1109</v>
      </c>
      <c r="F61" s="68">
        <v>29</v>
      </c>
      <c r="G61" s="16">
        <v>27</v>
      </c>
      <c r="H61" s="16">
        <v>28</v>
      </c>
      <c r="I61" s="16">
        <v>31</v>
      </c>
      <c r="J61" s="69">
        <v>32</v>
      </c>
      <c r="K61" s="68">
        <v>27</v>
      </c>
      <c r="L61" s="16">
        <v>19</v>
      </c>
      <c r="M61" s="16">
        <v>23</v>
      </c>
      <c r="N61" s="16">
        <v>28</v>
      </c>
      <c r="O61" s="69">
        <v>30</v>
      </c>
      <c r="P61" s="68">
        <v>3</v>
      </c>
      <c r="Q61" s="16">
        <v>0</v>
      </c>
      <c r="R61" s="16">
        <v>0</v>
      </c>
      <c r="S61" s="16">
        <v>6</v>
      </c>
      <c r="T61" s="69">
        <v>10</v>
      </c>
    </row>
    <row r="62" spans="1:20">
      <c r="A62" s="16">
        <v>2016</v>
      </c>
      <c r="B62" s="168" t="s">
        <v>256</v>
      </c>
      <c r="C62" s="168" t="s">
        <v>739</v>
      </c>
      <c r="D62" s="168" t="s">
        <v>432</v>
      </c>
      <c r="E62" s="168" t="s">
        <v>369</v>
      </c>
      <c r="F62" s="68">
        <v>30</v>
      </c>
      <c r="G62" s="16">
        <v>28</v>
      </c>
      <c r="H62" s="16">
        <v>28</v>
      </c>
      <c r="I62" s="16">
        <v>32</v>
      </c>
      <c r="J62" s="69">
        <v>32</v>
      </c>
      <c r="K62" s="68">
        <v>25</v>
      </c>
      <c r="L62" s="16">
        <v>17</v>
      </c>
      <c r="M62" s="16">
        <v>21</v>
      </c>
      <c r="N62" s="16">
        <v>28</v>
      </c>
      <c r="O62" s="69">
        <v>31</v>
      </c>
      <c r="P62" s="68">
        <v>4</v>
      </c>
      <c r="Q62" s="16">
        <v>0</v>
      </c>
      <c r="R62" s="16">
        <v>1</v>
      </c>
      <c r="S62" s="16">
        <v>8</v>
      </c>
      <c r="T62" s="69">
        <v>12</v>
      </c>
    </row>
    <row r="63" spans="1:20">
      <c r="A63" s="16">
        <v>2016</v>
      </c>
      <c r="B63" s="168" t="s">
        <v>256</v>
      </c>
      <c r="C63" s="168" t="s">
        <v>739</v>
      </c>
      <c r="D63" s="168" t="s">
        <v>432</v>
      </c>
      <c r="E63" s="168" t="s">
        <v>355</v>
      </c>
      <c r="F63" s="68">
        <v>30</v>
      </c>
      <c r="G63" s="16">
        <v>27</v>
      </c>
      <c r="H63" s="16">
        <v>28</v>
      </c>
      <c r="I63" s="16">
        <v>32</v>
      </c>
      <c r="J63" s="69">
        <v>32</v>
      </c>
      <c r="K63" s="68">
        <v>24</v>
      </c>
      <c r="L63" s="16">
        <v>15</v>
      </c>
      <c r="M63" s="16">
        <v>20</v>
      </c>
      <c r="N63" s="16">
        <v>28</v>
      </c>
      <c r="O63" s="69">
        <v>31</v>
      </c>
      <c r="P63" s="68">
        <v>6</v>
      </c>
      <c r="Q63" s="16">
        <v>0</v>
      </c>
      <c r="R63" s="16">
        <v>2</v>
      </c>
      <c r="S63" s="16">
        <v>9</v>
      </c>
      <c r="T63" s="69">
        <v>13</v>
      </c>
    </row>
    <row r="64" spans="1:20">
      <c r="A64" s="16">
        <v>2016</v>
      </c>
      <c r="B64" s="168" t="s">
        <v>256</v>
      </c>
      <c r="C64" s="168" t="s">
        <v>739</v>
      </c>
      <c r="D64" s="168" t="s">
        <v>432</v>
      </c>
      <c r="E64" s="168" t="s">
        <v>356</v>
      </c>
      <c r="F64" s="68">
        <v>29</v>
      </c>
      <c r="G64" s="16">
        <v>26</v>
      </c>
      <c r="H64" s="16">
        <v>28</v>
      </c>
      <c r="I64" s="16">
        <v>31</v>
      </c>
      <c r="J64" s="69">
        <v>32</v>
      </c>
      <c r="K64" s="68">
        <v>22</v>
      </c>
      <c r="L64" s="16">
        <v>13</v>
      </c>
      <c r="M64" s="16">
        <v>18</v>
      </c>
      <c r="N64" s="16">
        <v>27</v>
      </c>
      <c r="O64" s="69">
        <v>30</v>
      </c>
      <c r="P64" s="68">
        <v>7</v>
      </c>
      <c r="Q64" s="16">
        <v>0</v>
      </c>
      <c r="R64" s="16">
        <v>3</v>
      </c>
      <c r="S64" s="16">
        <v>11</v>
      </c>
      <c r="T64" s="69">
        <v>14</v>
      </c>
    </row>
    <row r="65" spans="1:20">
      <c r="A65" s="16">
        <v>2016</v>
      </c>
      <c r="B65" s="168" t="s">
        <v>256</v>
      </c>
      <c r="C65" s="168" t="s">
        <v>739</v>
      </c>
      <c r="D65" s="168" t="s">
        <v>432</v>
      </c>
      <c r="E65" s="168" t="s">
        <v>357</v>
      </c>
      <c r="F65" s="68">
        <v>29</v>
      </c>
      <c r="G65" s="16">
        <v>25</v>
      </c>
      <c r="H65" s="16">
        <v>27</v>
      </c>
      <c r="I65" s="16">
        <v>31</v>
      </c>
      <c r="J65" s="69">
        <v>32</v>
      </c>
      <c r="K65" s="68">
        <v>20</v>
      </c>
      <c r="L65" s="16">
        <v>11</v>
      </c>
      <c r="M65" s="16">
        <v>16</v>
      </c>
      <c r="N65" s="16">
        <v>25</v>
      </c>
      <c r="O65" s="69">
        <v>29</v>
      </c>
      <c r="P65" s="68">
        <v>8</v>
      </c>
      <c r="Q65" s="16">
        <v>1</v>
      </c>
      <c r="R65" s="16">
        <v>4</v>
      </c>
      <c r="S65" s="16">
        <v>12</v>
      </c>
      <c r="T65" s="69">
        <v>15</v>
      </c>
    </row>
    <row r="66" spans="1:20">
      <c r="A66" s="16">
        <v>2016</v>
      </c>
      <c r="B66" s="168" t="s">
        <v>256</v>
      </c>
      <c r="C66" s="168" t="s">
        <v>739</v>
      </c>
      <c r="D66" s="168" t="s">
        <v>432</v>
      </c>
      <c r="E66" s="168" t="s">
        <v>358</v>
      </c>
      <c r="F66" s="68">
        <v>28</v>
      </c>
      <c r="G66" s="16">
        <v>24</v>
      </c>
      <c r="H66" s="16">
        <v>27</v>
      </c>
      <c r="I66" s="16">
        <v>30</v>
      </c>
      <c r="J66" s="69">
        <v>32</v>
      </c>
      <c r="K66" s="68">
        <v>18</v>
      </c>
      <c r="L66" s="16">
        <v>9</v>
      </c>
      <c r="M66" s="16">
        <v>14</v>
      </c>
      <c r="N66" s="16">
        <v>22</v>
      </c>
      <c r="O66" s="69">
        <v>28</v>
      </c>
      <c r="P66" s="68">
        <v>10</v>
      </c>
      <c r="Q66" s="16">
        <v>1</v>
      </c>
      <c r="R66" s="16">
        <v>6</v>
      </c>
      <c r="S66" s="16">
        <v>13</v>
      </c>
      <c r="T66" s="69">
        <v>17</v>
      </c>
    </row>
    <row r="67" spans="1:20">
      <c r="A67" s="16">
        <v>2016</v>
      </c>
      <c r="B67" s="168" t="s">
        <v>256</v>
      </c>
      <c r="C67" s="168" t="s">
        <v>739</v>
      </c>
      <c r="D67" s="168" t="s">
        <v>432</v>
      </c>
      <c r="E67" s="168" t="s">
        <v>359</v>
      </c>
      <c r="F67" s="68">
        <v>28</v>
      </c>
      <c r="G67" s="16">
        <v>24</v>
      </c>
      <c r="H67" s="16">
        <v>27</v>
      </c>
      <c r="I67" s="16">
        <v>30</v>
      </c>
      <c r="J67" s="69">
        <v>32</v>
      </c>
      <c r="K67" s="68">
        <v>16</v>
      </c>
      <c r="L67" s="16">
        <v>7</v>
      </c>
      <c r="M67" s="16">
        <v>11</v>
      </c>
      <c r="N67" s="16">
        <v>20</v>
      </c>
      <c r="O67" s="69">
        <v>25</v>
      </c>
      <c r="P67" s="68">
        <v>12</v>
      </c>
      <c r="Q67" s="16">
        <v>3</v>
      </c>
      <c r="R67" s="16">
        <v>8</v>
      </c>
      <c r="S67" s="16">
        <v>16</v>
      </c>
      <c r="T67" s="69">
        <v>19</v>
      </c>
    </row>
    <row r="68" spans="1:20">
      <c r="A68" s="16">
        <v>2016</v>
      </c>
      <c r="B68" s="168" t="s">
        <v>256</v>
      </c>
      <c r="C68" s="168" t="s">
        <v>739</v>
      </c>
      <c r="D68" s="168" t="s">
        <v>432</v>
      </c>
      <c r="E68" s="168" t="s">
        <v>360</v>
      </c>
      <c r="F68" s="68">
        <v>28</v>
      </c>
      <c r="G68" s="16">
        <v>23</v>
      </c>
      <c r="H68" s="16">
        <v>26</v>
      </c>
      <c r="I68" s="16">
        <v>29</v>
      </c>
      <c r="J68" s="69">
        <v>31</v>
      </c>
      <c r="K68" s="68">
        <v>13</v>
      </c>
      <c r="L68" s="16">
        <v>5</v>
      </c>
      <c r="M68" s="16">
        <v>9</v>
      </c>
      <c r="N68" s="16">
        <v>17</v>
      </c>
      <c r="O68" s="69">
        <v>22</v>
      </c>
      <c r="P68" s="68">
        <v>14</v>
      </c>
      <c r="Q68" s="16">
        <v>5</v>
      </c>
      <c r="R68" s="16">
        <v>10</v>
      </c>
      <c r="S68" s="16">
        <v>18</v>
      </c>
      <c r="T68" s="69">
        <v>21</v>
      </c>
    </row>
    <row r="69" spans="1:20">
      <c r="A69" s="16">
        <v>2016</v>
      </c>
      <c r="B69" s="168" t="s">
        <v>256</v>
      </c>
      <c r="C69" s="168" t="s">
        <v>739</v>
      </c>
      <c r="D69" s="168" t="s">
        <v>432</v>
      </c>
      <c r="E69" s="168" t="s">
        <v>361</v>
      </c>
      <c r="F69" s="68">
        <v>27</v>
      </c>
      <c r="G69" s="16">
        <v>20</v>
      </c>
      <c r="H69" s="16">
        <v>25</v>
      </c>
      <c r="I69" s="16">
        <v>28</v>
      </c>
      <c r="J69" s="69">
        <v>30</v>
      </c>
      <c r="K69" s="68">
        <v>10</v>
      </c>
      <c r="L69" s="16">
        <v>2</v>
      </c>
      <c r="M69" s="16">
        <v>6</v>
      </c>
      <c r="N69" s="16">
        <v>14</v>
      </c>
      <c r="O69" s="69">
        <v>19</v>
      </c>
      <c r="P69" s="68">
        <v>16</v>
      </c>
      <c r="Q69" s="16">
        <v>7</v>
      </c>
      <c r="R69" s="16">
        <v>12</v>
      </c>
      <c r="S69" s="16">
        <v>19</v>
      </c>
      <c r="T69" s="69">
        <v>22</v>
      </c>
    </row>
    <row r="70" spans="1:20">
      <c r="A70" s="16">
        <v>2016</v>
      </c>
      <c r="B70" s="168" t="s">
        <v>256</v>
      </c>
      <c r="C70" s="168" t="s">
        <v>739</v>
      </c>
      <c r="D70" s="168" t="s">
        <v>432</v>
      </c>
      <c r="E70" s="168" t="s">
        <v>362</v>
      </c>
      <c r="F70" s="68">
        <v>26</v>
      </c>
      <c r="G70" s="16">
        <v>17</v>
      </c>
      <c r="H70" s="16">
        <v>22</v>
      </c>
      <c r="I70" s="16">
        <v>28</v>
      </c>
      <c r="J70" s="69">
        <v>29</v>
      </c>
      <c r="K70" s="68">
        <v>7</v>
      </c>
      <c r="L70" s="16">
        <v>0</v>
      </c>
      <c r="M70" s="16">
        <v>4</v>
      </c>
      <c r="N70" s="16">
        <v>11</v>
      </c>
      <c r="O70" s="69">
        <v>16</v>
      </c>
      <c r="P70" s="68">
        <v>17</v>
      </c>
      <c r="Q70" s="16">
        <v>8</v>
      </c>
      <c r="R70" s="16">
        <v>13</v>
      </c>
      <c r="S70" s="16">
        <v>20</v>
      </c>
      <c r="T70" s="69">
        <v>23</v>
      </c>
    </row>
    <row r="71" spans="1:20">
      <c r="A71" s="16">
        <v>2016</v>
      </c>
      <c r="B71" s="168" t="s">
        <v>256</v>
      </c>
      <c r="C71" s="168" t="s">
        <v>739</v>
      </c>
      <c r="D71" s="168" t="s">
        <v>432</v>
      </c>
      <c r="E71" s="168" t="s">
        <v>363</v>
      </c>
      <c r="F71" s="68">
        <v>24</v>
      </c>
      <c r="G71" s="16">
        <v>13</v>
      </c>
      <c r="H71" s="16">
        <v>20</v>
      </c>
      <c r="I71" s="16">
        <v>27</v>
      </c>
      <c r="J71" s="69">
        <v>28</v>
      </c>
      <c r="K71" s="68">
        <v>6</v>
      </c>
      <c r="L71" s="16">
        <v>0</v>
      </c>
      <c r="M71" s="16">
        <v>2</v>
      </c>
      <c r="N71" s="16">
        <v>10</v>
      </c>
      <c r="O71" s="69">
        <v>14</v>
      </c>
      <c r="P71" s="68">
        <v>16</v>
      </c>
      <c r="Q71" s="16">
        <v>6</v>
      </c>
      <c r="R71" s="16">
        <v>12</v>
      </c>
      <c r="S71" s="16">
        <v>20</v>
      </c>
      <c r="T71" s="69">
        <v>23</v>
      </c>
    </row>
    <row r="72" spans="1:20">
      <c r="A72" s="16">
        <v>2016</v>
      </c>
      <c r="B72" s="168" t="s">
        <v>256</v>
      </c>
      <c r="C72" s="168" t="s">
        <v>739</v>
      </c>
      <c r="D72" s="168" t="s">
        <v>432</v>
      </c>
      <c r="E72" s="168" t="s">
        <v>364</v>
      </c>
      <c r="F72" s="68">
        <v>22</v>
      </c>
      <c r="G72" s="16">
        <v>9</v>
      </c>
      <c r="H72" s="16">
        <v>17</v>
      </c>
      <c r="I72" s="16">
        <v>26</v>
      </c>
      <c r="J72" s="69">
        <v>28</v>
      </c>
      <c r="K72" s="68">
        <v>5</v>
      </c>
      <c r="L72" s="16">
        <v>0</v>
      </c>
      <c r="M72" s="16">
        <v>1</v>
      </c>
      <c r="N72" s="16">
        <v>8</v>
      </c>
      <c r="O72" s="69">
        <v>13</v>
      </c>
      <c r="P72" s="68">
        <v>16</v>
      </c>
      <c r="Q72" s="16">
        <v>5</v>
      </c>
      <c r="R72" s="16">
        <v>11</v>
      </c>
      <c r="S72" s="16">
        <v>19</v>
      </c>
      <c r="T72" s="69">
        <v>22</v>
      </c>
    </row>
    <row r="73" spans="1:20">
      <c r="A73" s="16">
        <v>2016</v>
      </c>
      <c r="B73" s="168" t="s">
        <v>256</v>
      </c>
      <c r="C73" s="168" t="s">
        <v>739</v>
      </c>
      <c r="D73" s="168" t="s">
        <v>432</v>
      </c>
      <c r="E73" s="168" t="s">
        <v>365</v>
      </c>
      <c r="F73" s="68">
        <v>21</v>
      </c>
      <c r="G73" s="16">
        <v>8</v>
      </c>
      <c r="H73" s="16">
        <v>15</v>
      </c>
      <c r="I73" s="16">
        <v>24</v>
      </c>
      <c r="J73" s="69">
        <v>27</v>
      </c>
      <c r="K73" s="68">
        <v>4</v>
      </c>
      <c r="L73" s="16">
        <v>0</v>
      </c>
      <c r="M73" s="16">
        <v>1</v>
      </c>
      <c r="N73" s="16">
        <v>8</v>
      </c>
      <c r="O73" s="69">
        <v>12</v>
      </c>
      <c r="P73" s="68">
        <v>15</v>
      </c>
      <c r="Q73" s="16">
        <v>4</v>
      </c>
      <c r="R73" s="16">
        <v>10</v>
      </c>
      <c r="S73" s="16">
        <v>18</v>
      </c>
      <c r="T73" s="69">
        <v>21</v>
      </c>
    </row>
    <row r="74" spans="1:20">
      <c r="A74" s="16">
        <v>2016</v>
      </c>
      <c r="B74" s="168" t="s">
        <v>256</v>
      </c>
      <c r="C74" s="168" t="s">
        <v>739</v>
      </c>
      <c r="D74" s="168" t="s">
        <v>432</v>
      </c>
      <c r="E74" s="168" t="s">
        <v>737</v>
      </c>
      <c r="F74" s="68">
        <v>19</v>
      </c>
      <c r="G74" s="16">
        <v>6</v>
      </c>
      <c r="H74" s="16">
        <v>13</v>
      </c>
      <c r="I74" s="16">
        <v>23</v>
      </c>
      <c r="J74" s="69">
        <v>26</v>
      </c>
      <c r="K74" s="68">
        <v>4</v>
      </c>
      <c r="L74" s="16">
        <v>0</v>
      </c>
      <c r="M74" s="16">
        <v>0</v>
      </c>
      <c r="N74" s="16">
        <v>7</v>
      </c>
      <c r="O74" s="69">
        <v>11</v>
      </c>
      <c r="P74" s="68">
        <v>14</v>
      </c>
      <c r="Q74" s="16">
        <v>3</v>
      </c>
      <c r="R74" s="16">
        <v>8</v>
      </c>
      <c r="S74" s="16">
        <v>17</v>
      </c>
      <c r="T74" s="69">
        <v>20</v>
      </c>
    </row>
    <row r="75" spans="1:20">
      <c r="A75" s="16">
        <v>2016</v>
      </c>
      <c r="B75" s="168" t="s">
        <v>256</v>
      </c>
      <c r="C75" s="168" t="s">
        <v>739</v>
      </c>
      <c r="D75" s="168" t="s">
        <v>433</v>
      </c>
      <c r="E75" s="168" t="s">
        <v>1109</v>
      </c>
      <c r="F75" s="68">
        <v>29</v>
      </c>
      <c r="G75" s="16">
        <v>28</v>
      </c>
      <c r="H75" s="16">
        <v>28</v>
      </c>
      <c r="I75" s="16">
        <v>31</v>
      </c>
      <c r="J75" s="69">
        <v>32</v>
      </c>
      <c r="K75" s="68">
        <v>28</v>
      </c>
      <c r="L75" s="16">
        <v>22</v>
      </c>
      <c r="M75" s="16">
        <v>25</v>
      </c>
      <c r="N75" s="16">
        <v>28</v>
      </c>
      <c r="O75" s="69">
        <v>31</v>
      </c>
      <c r="P75" s="68">
        <v>2</v>
      </c>
      <c r="Q75" s="16">
        <v>0</v>
      </c>
      <c r="R75" s="16">
        <v>0</v>
      </c>
      <c r="S75" s="16">
        <v>4</v>
      </c>
      <c r="T75" s="69">
        <v>7</v>
      </c>
    </row>
    <row r="76" spans="1:20">
      <c r="A76" s="16">
        <v>2016</v>
      </c>
      <c r="B76" s="168" t="s">
        <v>256</v>
      </c>
      <c r="C76" s="168" t="s">
        <v>739</v>
      </c>
      <c r="D76" s="168" t="s">
        <v>433</v>
      </c>
      <c r="E76" s="168" t="s">
        <v>369</v>
      </c>
      <c r="F76" s="68">
        <v>30</v>
      </c>
      <c r="G76" s="16">
        <v>28</v>
      </c>
      <c r="H76" s="16">
        <v>28</v>
      </c>
      <c r="I76" s="16">
        <v>32</v>
      </c>
      <c r="J76" s="69">
        <v>32</v>
      </c>
      <c r="K76" s="68">
        <v>27</v>
      </c>
      <c r="L76" s="16">
        <v>20</v>
      </c>
      <c r="M76" s="16">
        <v>23</v>
      </c>
      <c r="N76" s="16">
        <v>29</v>
      </c>
      <c r="O76" s="69">
        <v>31</v>
      </c>
      <c r="P76" s="68">
        <v>3</v>
      </c>
      <c r="Q76" s="16">
        <v>0</v>
      </c>
      <c r="R76" s="16">
        <v>1</v>
      </c>
      <c r="S76" s="16">
        <v>6</v>
      </c>
      <c r="T76" s="69">
        <v>9</v>
      </c>
    </row>
    <row r="77" spans="1:20">
      <c r="A77" s="16">
        <v>2016</v>
      </c>
      <c r="B77" s="168" t="s">
        <v>256</v>
      </c>
      <c r="C77" s="168" t="s">
        <v>739</v>
      </c>
      <c r="D77" s="168" t="s">
        <v>433</v>
      </c>
      <c r="E77" s="168" t="s">
        <v>355</v>
      </c>
      <c r="F77" s="68">
        <v>30</v>
      </c>
      <c r="G77" s="16">
        <v>28</v>
      </c>
      <c r="H77" s="16">
        <v>28</v>
      </c>
      <c r="I77" s="16">
        <v>32</v>
      </c>
      <c r="J77" s="69">
        <v>32</v>
      </c>
      <c r="K77" s="68">
        <v>25</v>
      </c>
      <c r="L77" s="16">
        <v>18</v>
      </c>
      <c r="M77" s="16">
        <v>21</v>
      </c>
      <c r="N77" s="16">
        <v>28</v>
      </c>
      <c r="O77" s="69">
        <v>31</v>
      </c>
      <c r="P77" s="68">
        <v>4</v>
      </c>
      <c r="Q77" s="16">
        <v>0</v>
      </c>
      <c r="R77" s="16">
        <v>1</v>
      </c>
      <c r="S77" s="16">
        <v>8</v>
      </c>
      <c r="T77" s="69">
        <v>11</v>
      </c>
    </row>
    <row r="78" spans="1:20">
      <c r="A78" s="16">
        <v>2016</v>
      </c>
      <c r="B78" s="168" t="s">
        <v>256</v>
      </c>
      <c r="C78" s="168" t="s">
        <v>739</v>
      </c>
      <c r="D78" s="168" t="s">
        <v>433</v>
      </c>
      <c r="E78" s="168" t="s">
        <v>356</v>
      </c>
      <c r="F78" s="68">
        <v>30</v>
      </c>
      <c r="G78" s="16">
        <v>27</v>
      </c>
      <c r="H78" s="16">
        <v>28</v>
      </c>
      <c r="I78" s="16">
        <v>32</v>
      </c>
      <c r="J78" s="69">
        <v>32</v>
      </c>
      <c r="K78" s="68">
        <v>24</v>
      </c>
      <c r="L78" s="16">
        <v>16</v>
      </c>
      <c r="M78" s="16">
        <v>20</v>
      </c>
      <c r="N78" s="16">
        <v>27</v>
      </c>
      <c r="O78" s="69">
        <v>30</v>
      </c>
      <c r="P78" s="68">
        <v>6</v>
      </c>
      <c r="Q78" s="16">
        <v>0</v>
      </c>
      <c r="R78" s="16">
        <v>3</v>
      </c>
      <c r="S78" s="16">
        <v>10</v>
      </c>
      <c r="T78" s="69">
        <v>13</v>
      </c>
    </row>
    <row r="79" spans="1:20">
      <c r="A79" s="16">
        <v>2016</v>
      </c>
      <c r="B79" s="168" t="s">
        <v>256</v>
      </c>
      <c r="C79" s="168" t="s">
        <v>739</v>
      </c>
      <c r="D79" s="168" t="s">
        <v>433</v>
      </c>
      <c r="E79" s="168" t="s">
        <v>357</v>
      </c>
      <c r="F79" s="68">
        <v>29</v>
      </c>
      <c r="G79" s="16">
        <v>27</v>
      </c>
      <c r="H79" s="16">
        <v>28</v>
      </c>
      <c r="I79" s="16">
        <v>31</v>
      </c>
      <c r="J79" s="69">
        <v>32</v>
      </c>
      <c r="K79" s="68">
        <v>21</v>
      </c>
      <c r="L79" s="16">
        <v>14</v>
      </c>
      <c r="M79" s="16">
        <v>17</v>
      </c>
      <c r="N79" s="16">
        <v>25</v>
      </c>
      <c r="O79" s="69">
        <v>28</v>
      </c>
      <c r="P79" s="68">
        <v>8</v>
      </c>
      <c r="Q79" s="16">
        <v>1</v>
      </c>
      <c r="R79" s="16">
        <v>4</v>
      </c>
      <c r="S79" s="16">
        <v>11</v>
      </c>
      <c r="T79" s="69">
        <v>15</v>
      </c>
    </row>
    <row r="80" spans="1:20">
      <c r="A80" s="16">
        <v>2016</v>
      </c>
      <c r="B80" s="168" t="s">
        <v>256</v>
      </c>
      <c r="C80" s="168" t="s">
        <v>739</v>
      </c>
      <c r="D80" s="168" t="s">
        <v>433</v>
      </c>
      <c r="E80" s="168" t="s">
        <v>358</v>
      </c>
      <c r="F80" s="68">
        <v>29</v>
      </c>
      <c r="G80" s="16">
        <v>26</v>
      </c>
      <c r="H80" s="16">
        <v>28</v>
      </c>
      <c r="I80" s="16">
        <v>31</v>
      </c>
      <c r="J80" s="69">
        <v>32</v>
      </c>
      <c r="K80" s="68">
        <v>19</v>
      </c>
      <c r="L80" s="16">
        <v>12</v>
      </c>
      <c r="M80" s="16">
        <v>15</v>
      </c>
      <c r="N80" s="16">
        <v>23</v>
      </c>
      <c r="O80" s="69">
        <v>27</v>
      </c>
      <c r="P80" s="68">
        <v>10</v>
      </c>
      <c r="Q80" s="16">
        <v>2</v>
      </c>
      <c r="R80" s="16">
        <v>6</v>
      </c>
      <c r="S80" s="16">
        <v>13</v>
      </c>
      <c r="T80" s="69">
        <v>16</v>
      </c>
    </row>
    <row r="81" spans="1:20">
      <c r="A81" s="16">
        <v>2016</v>
      </c>
      <c r="B81" s="168" t="s">
        <v>256</v>
      </c>
      <c r="C81" s="168" t="s">
        <v>739</v>
      </c>
      <c r="D81" s="168" t="s">
        <v>433</v>
      </c>
      <c r="E81" s="168" t="s">
        <v>359</v>
      </c>
      <c r="F81" s="68">
        <v>28</v>
      </c>
      <c r="G81" s="16">
        <v>25</v>
      </c>
      <c r="H81" s="16">
        <v>27</v>
      </c>
      <c r="I81" s="16">
        <v>30</v>
      </c>
      <c r="J81" s="69">
        <v>32</v>
      </c>
      <c r="K81" s="68">
        <v>17</v>
      </c>
      <c r="L81" s="16">
        <v>9</v>
      </c>
      <c r="M81" s="16">
        <v>13</v>
      </c>
      <c r="N81" s="16">
        <v>21</v>
      </c>
      <c r="O81" s="69">
        <v>25</v>
      </c>
      <c r="P81" s="68">
        <v>11</v>
      </c>
      <c r="Q81" s="16">
        <v>4</v>
      </c>
      <c r="R81" s="16">
        <v>8</v>
      </c>
      <c r="S81" s="16">
        <v>15</v>
      </c>
      <c r="T81" s="69">
        <v>18</v>
      </c>
    </row>
    <row r="82" spans="1:20">
      <c r="A82" s="16">
        <v>2016</v>
      </c>
      <c r="B82" s="168" t="s">
        <v>256</v>
      </c>
      <c r="C82" s="168" t="s">
        <v>739</v>
      </c>
      <c r="D82" s="168" t="s">
        <v>433</v>
      </c>
      <c r="E82" s="168" t="s">
        <v>360</v>
      </c>
      <c r="F82" s="68">
        <v>28</v>
      </c>
      <c r="G82" s="16">
        <v>24</v>
      </c>
      <c r="H82" s="16">
        <v>27</v>
      </c>
      <c r="I82" s="16">
        <v>30</v>
      </c>
      <c r="J82" s="69">
        <v>32</v>
      </c>
      <c r="K82" s="68">
        <v>14</v>
      </c>
      <c r="L82" s="16">
        <v>6</v>
      </c>
      <c r="M82" s="16">
        <v>10</v>
      </c>
      <c r="N82" s="16">
        <v>18</v>
      </c>
      <c r="O82" s="69">
        <v>22</v>
      </c>
      <c r="P82" s="68">
        <v>14</v>
      </c>
      <c r="Q82" s="16">
        <v>6</v>
      </c>
      <c r="R82" s="16">
        <v>10</v>
      </c>
      <c r="S82" s="16">
        <v>17</v>
      </c>
      <c r="T82" s="69">
        <v>20</v>
      </c>
    </row>
    <row r="83" spans="1:20">
      <c r="A83" s="16">
        <v>2016</v>
      </c>
      <c r="B83" s="168" t="s">
        <v>256</v>
      </c>
      <c r="C83" s="168" t="s">
        <v>739</v>
      </c>
      <c r="D83" s="168" t="s">
        <v>433</v>
      </c>
      <c r="E83" s="168" t="s">
        <v>361</v>
      </c>
      <c r="F83" s="68">
        <v>28</v>
      </c>
      <c r="G83" s="16">
        <v>22</v>
      </c>
      <c r="H83" s="16">
        <v>26</v>
      </c>
      <c r="I83" s="16">
        <v>29</v>
      </c>
      <c r="J83" s="69">
        <v>31</v>
      </c>
      <c r="K83" s="68">
        <v>11</v>
      </c>
      <c r="L83" s="16">
        <v>4</v>
      </c>
      <c r="M83" s="16">
        <v>7</v>
      </c>
      <c r="N83" s="16">
        <v>15</v>
      </c>
      <c r="O83" s="69">
        <v>20</v>
      </c>
      <c r="P83" s="68">
        <v>16</v>
      </c>
      <c r="Q83" s="16">
        <v>7</v>
      </c>
      <c r="R83" s="16">
        <v>12</v>
      </c>
      <c r="S83" s="16">
        <v>19</v>
      </c>
      <c r="T83" s="69">
        <v>22</v>
      </c>
    </row>
    <row r="84" spans="1:20">
      <c r="A84" s="16">
        <v>2016</v>
      </c>
      <c r="B84" s="168" t="s">
        <v>256</v>
      </c>
      <c r="C84" s="168" t="s">
        <v>739</v>
      </c>
      <c r="D84" s="168" t="s">
        <v>433</v>
      </c>
      <c r="E84" s="168" t="s">
        <v>362</v>
      </c>
      <c r="F84" s="68">
        <v>27</v>
      </c>
      <c r="G84" s="16">
        <v>20</v>
      </c>
      <c r="H84" s="16">
        <v>24</v>
      </c>
      <c r="I84" s="16">
        <v>28</v>
      </c>
      <c r="J84" s="69">
        <v>30</v>
      </c>
      <c r="K84" s="68">
        <v>9</v>
      </c>
      <c r="L84" s="16">
        <v>1</v>
      </c>
      <c r="M84" s="16">
        <v>5</v>
      </c>
      <c r="N84" s="16">
        <v>13</v>
      </c>
      <c r="O84" s="69">
        <v>17</v>
      </c>
      <c r="P84" s="68">
        <v>17</v>
      </c>
      <c r="Q84" s="16">
        <v>8</v>
      </c>
      <c r="R84" s="16">
        <v>13</v>
      </c>
      <c r="S84" s="16">
        <v>20</v>
      </c>
      <c r="T84" s="69">
        <v>23</v>
      </c>
    </row>
    <row r="85" spans="1:20">
      <c r="A85" s="16">
        <v>2016</v>
      </c>
      <c r="B85" s="168" t="s">
        <v>256</v>
      </c>
      <c r="C85" s="168" t="s">
        <v>739</v>
      </c>
      <c r="D85" s="168" t="s">
        <v>433</v>
      </c>
      <c r="E85" s="168" t="s">
        <v>363</v>
      </c>
      <c r="F85" s="68">
        <v>26</v>
      </c>
      <c r="G85" s="16">
        <v>17</v>
      </c>
      <c r="H85" s="16">
        <v>22</v>
      </c>
      <c r="I85" s="16">
        <v>28</v>
      </c>
      <c r="J85" s="69">
        <v>29</v>
      </c>
      <c r="K85" s="68">
        <v>7</v>
      </c>
      <c r="L85" s="16">
        <v>0</v>
      </c>
      <c r="M85" s="16">
        <v>4</v>
      </c>
      <c r="N85" s="16">
        <v>11</v>
      </c>
      <c r="O85" s="69">
        <v>15</v>
      </c>
      <c r="P85" s="68">
        <v>17</v>
      </c>
      <c r="Q85" s="16">
        <v>8</v>
      </c>
      <c r="R85" s="16">
        <v>13</v>
      </c>
      <c r="S85" s="16">
        <v>20</v>
      </c>
      <c r="T85" s="69">
        <v>23</v>
      </c>
    </row>
    <row r="86" spans="1:20">
      <c r="A86" s="16">
        <v>2016</v>
      </c>
      <c r="B86" s="168" t="s">
        <v>256</v>
      </c>
      <c r="C86" s="168" t="s">
        <v>739</v>
      </c>
      <c r="D86" s="168" t="s">
        <v>433</v>
      </c>
      <c r="E86" s="168" t="s">
        <v>364</v>
      </c>
      <c r="F86" s="68">
        <v>24</v>
      </c>
      <c r="G86" s="16">
        <v>13</v>
      </c>
      <c r="H86" s="16">
        <v>20</v>
      </c>
      <c r="I86" s="16">
        <v>27</v>
      </c>
      <c r="J86" s="69">
        <v>28</v>
      </c>
      <c r="K86" s="68">
        <v>6</v>
      </c>
      <c r="L86" s="16">
        <v>0</v>
      </c>
      <c r="M86" s="16">
        <v>2</v>
      </c>
      <c r="N86" s="16">
        <v>9</v>
      </c>
      <c r="O86" s="69">
        <v>14</v>
      </c>
      <c r="P86" s="68">
        <v>16</v>
      </c>
      <c r="Q86" s="16">
        <v>6</v>
      </c>
      <c r="R86" s="16">
        <v>12</v>
      </c>
      <c r="S86" s="16">
        <v>20</v>
      </c>
      <c r="T86" s="69">
        <v>23</v>
      </c>
    </row>
    <row r="87" spans="1:20">
      <c r="A87" s="16">
        <v>2016</v>
      </c>
      <c r="B87" s="168" t="s">
        <v>256</v>
      </c>
      <c r="C87" s="168" t="s">
        <v>739</v>
      </c>
      <c r="D87" s="168" t="s">
        <v>433</v>
      </c>
      <c r="E87" s="168" t="s">
        <v>365</v>
      </c>
      <c r="F87" s="68">
        <v>23</v>
      </c>
      <c r="G87" s="16">
        <v>11</v>
      </c>
      <c r="H87" s="16">
        <v>18</v>
      </c>
      <c r="I87" s="16">
        <v>26</v>
      </c>
      <c r="J87" s="69">
        <v>28</v>
      </c>
      <c r="K87" s="68">
        <v>5</v>
      </c>
      <c r="L87" s="16">
        <v>0</v>
      </c>
      <c r="M87" s="16">
        <v>2</v>
      </c>
      <c r="N87" s="16">
        <v>9</v>
      </c>
      <c r="O87" s="69">
        <v>13</v>
      </c>
      <c r="P87" s="68">
        <v>16</v>
      </c>
      <c r="Q87" s="16">
        <v>6</v>
      </c>
      <c r="R87" s="16">
        <v>12</v>
      </c>
      <c r="S87" s="16">
        <v>19</v>
      </c>
      <c r="T87" s="69">
        <v>22</v>
      </c>
    </row>
    <row r="88" spans="1:20">
      <c r="A88" s="16">
        <v>2016</v>
      </c>
      <c r="B88" s="168" t="s">
        <v>256</v>
      </c>
      <c r="C88" s="168" t="s">
        <v>739</v>
      </c>
      <c r="D88" s="168" t="s">
        <v>433</v>
      </c>
      <c r="E88" s="168" t="s">
        <v>737</v>
      </c>
      <c r="F88" s="68">
        <v>21</v>
      </c>
      <c r="G88" s="16">
        <v>9</v>
      </c>
      <c r="H88" s="16">
        <v>16</v>
      </c>
      <c r="I88" s="16">
        <v>25</v>
      </c>
      <c r="J88" s="69">
        <v>27</v>
      </c>
      <c r="K88" s="68">
        <v>5</v>
      </c>
      <c r="L88" s="16">
        <v>0</v>
      </c>
      <c r="M88" s="16">
        <v>1</v>
      </c>
      <c r="N88" s="16">
        <v>8</v>
      </c>
      <c r="O88" s="69">
        <v>12</v>
      </c>
      <c r="P88" s="68">
        <v>15</v>
      </c>
      <c r="Q88" s="16">
        <v>5</v>
      </c>
      <c r="R88" s="16">
        <v>11</v>
      </c>
      <c r="S88" s="16">
        <v>19</v>
      </c>
      <c r="T88" s="69">
        <v>21</v>
      </c>
    </row>
    <row r="89" spans="1:20">
      <c r="A89" s="16">
        <v>2016</v>
      </c>
      <c r="B89" s="168" t="s">
        <v>256</v>
      </c>
      <c r="C89" s="168" t="s">
        <v>739</v>
      </c>
      <c r="D89" s="168" t="s">
        <v>863</v>
      </c>
      <c r="E89" s="168" t="s">
        <v>1109</v>
      </c>
      <c r="F89" s="68">
        <v>29</v>
      </c>
      <c r="G89" s="16">
        <v>28</v>
      </c>
      <c r="H89" s="16">
        <v>28</v>
      </c>
      <c r="I89" s="16">
        <v>31</v>
      </c>
      <c r="J89" s="69">
        <v>32</v>
      </c>
      <c r="K89" s="68">
        <v>28</v>
      </c>
      <c r="L89" s="16">
        <v>23</v>
      </c>
      <c r="M89" s="16">
        <v>26</v>
      </c>
      <c r="N89" s="16">
        <v>30</v>
      </c>
      <c r="O89" s="69">
        <v>32</v>
      </c>
      <c r="P89" s="68">
        <v>1</v>
      </c>
      <c r="Q89" s="16">
        <v>0</v>
      </c>
      <c r="R89" s="16">
        <v>0</v>
      </c>
      <c r="S89" s="16">
        <v>3</v>
      </c>
      <c r="T89" s="69">
        <v>6</v>
      </c>
    </row>
    <row r="90" spans="1:20">
      <c r="A90" s="16">
        <v>2016</v>
      </c>
      <c r="B90" s="168" t="s">
        <v>256</v>
      </c>
      <c r="C90" s="168" t="s">
        <v>739</v>
      </c>
      <c r="D90" s="168" t="s">
        <v>863</v>
      </c>
      <c r="E90" s="168" t="s">
        <v>369</v>
      </c>
      <c r="F90" s="68">
        <v>30</v>
      </c>
      <c r="G90" s="16">
        <v>28</v>
      </c>
      <c r="H90" s="16">
        <v>28</v>
      </c>
      <c r="I90" s="16">
        <v>32</v>
      </c>
      <c r="J90" s="69">
        <v>32</v>
      </c>
      <c r="K90" s="68">
        <v>28</v>
      </c>
      <c r="L90" s="16">
        <v>21</v>
      </c>
      <c r="M90" s="16">
        <v>25</v>
      </c>
      <c r="N90" s="16">
        <v>29</v>
      </c>
      <c r="O90" s="69">
        <v>31</v>
      </c>
      <c r="P90" s="68">
        <v>2</v>
      </c>
      <c r="Q90" s="16">
        <v>0</v>
      </c>
      <c r="R90" s="16">
        <v>0</v>
      </c>
      <c r="S90" s="16">
        <v>5</v>
      </c>
      <c r="T90" s="69">
        <v>8</v>
      </c>
    </row>
    <row r="91" spans="1:20">
      <c r="A91" s="16">
        <v>2016</v>
      </c>
      <c r="B91" s="168" t="s">
        <v>256</v>
      </c>
      <c r="C91" s="168" t="s">
        <v>739</v>
      </c>
      <c r="D91" s="168" t="s">
        <v>863</v>
      </c>
      <c r="E91" s="168" t="s">
        <v>355</v>
      </c>
      <c r="F91" s="68">
        <v>30</v>
      </c>
      <c r="G91" s="16">
        <v>28</v>
      </c>
      <c r="H91" s="16">
        <v>28</v>
      </c>
      <c r="I91" s="16">
        <v>32</v>
      </c>
      <c r="J91" s="69">
        <v>32</v>
      </c>
      <c r="K91" s="68">
        <v>26</v>
      </c>
      <c r="L91" s="16">
        <v>19</v>
      </c>
      <c r="M91" s="16">
        <v>23</v>
      </c>
      <c r="N91" s="16">
        <v>29</v>
      </c>
      <c r="O91" s="69">
        <v>31</v>
      </c>
      <c r="P91" s="68">
        <v>3</v>
      </c>
      <c r="Q91" s="16">
        <v>0</v>
      </c>
      <c r="R91" s="16">
        <v>1</v>
      </c>
      <c r="S91" s="16">
        <v>7</v>
      </c>
      <c r="T91" s="69">
        <v>10</v>
      </c>
    </row>
    <row r="92" spans="1:20">
      <c r="A92" s="16">
        <v>2016</v>
      </c>
      <c r="B92" s="168" t="s">
        <v>256</v>
      </c>
      <c r="C92" s="168" t="s">
        <v>739</v>
      </c>
      <c r="D92" s="168" t="s">
        <v>863</v>
      </c>
      <c r="E92" s="168" t="s">
        <v>356</v>
      </c>
      <c r="F92" s="68">
        <v>30</v>
      </c>
      <c r="G92" s="16">
        <v>27</v>
      </c>
      <c r="H92" s="16">
        <v>28</v>
      </c>
      <c r="I92" s="16">
        <v>32</v>
      </c>
      <c r="J92" s="69">
        <v>32</v>
      </c>
      <c r="K92" s="68">
        <v>25</v>
      </c>
      <c r="L92" s="16">
        <v>17</v>
      </c>
      <c r="M92" s="16">
        <v>20</v>
      </c>
      <c r="N92" s="16">
        <v>28</v>
      </c>
      <c r="O92" s="69">
        <v>30</v>
      </c>
      <c r="P92" s="68">
        <v>5</v>
      </c>
      <c r="Q92" s="16">
        <v>0</v>
      </c>
      <c r="R92" s="16">
        <v>2</v>
      </c>
      <c r="S92" s="16">
        <v>9</v>
      </c>
      <c r="T92" s="69">
        <v>12</v>
      </c>
    </row>
    <row r="93" spans="1:20">
      <c r="A93" s="16">
        <v>2016</v>
      </c>
      <c r="B93" s="168" t="s">
        <v>256</v>
      </c>
      <c r="C93" s="168" t="s">
        <v>739</v>
      </c>
      <c r="D93" s="168" t="s">
        <v>863</v>
      </c>
      <c r="E93" s="168" t="s">
        <v>357</v>
      </c>
      <c r="F93" s="68">
        <v>30</v>
      </c>
      <c r="G93" s="16">
        <v>27</v>
      </c>
      <c r="H93" s="16">
        <v>28</v>
      </c>
      <c r="I93" s="16">
        <v>31</v>
      </c>
      <c r="J93" s="69">
        <v>32</v>
      </c>
      <c r="K93" s="68">
        <v>22</v>
      </c>
      <c r="L93" s="16">
        <v>15</v>
      </c>
      <c r="M93" s="16">
        <v>19</v>
      </c>
      <c r="N93" s="16">
        <v>26</v>
      </c>
      <c r="O93" s="69">
        <v>29</v>
      </c>
      <c r="P93" s="68">
        <v>7</v>
      </c>
      <c r="Q93" s="16">
        <v>1</v>
      </c>
      <c r="R93" s="16">
        <v>3</v>
      </c>
      <c r="S93" s="16">
        <v>10</v>
      </c>
      <c r="T93" s="69">
        <v>14</v>
      </c>
    </row>
    <row r="94" spans="1:20">
      <c r="A94" s="16">
        <v>2016</v>
      </c>
      <c r="B94" s="168" t="s">
        <v>256</v>
      </c>
      <c r="C94" s="168" t="s">
        <v>739</v>
      </c>
      <c r="D94" s="168" t="s">
        <v>863</v>
      </c>
      <c r="E94" s="168" t="s">
        <v>358</v>
      </c>
      <c r="F94" s="68">
        <v>29</v>
      </c>
      <c r="G94" s="16">
        <v>27</v>
      </c>
      <c r="H94" s="16">
        <v>28</v>
      </c>
      <c r="I94" s="16">
        <v>31</v>
      </c>
      <c r="J94" s="69">
        <v>32</v>
      </c>
      <c r="K94" s="68">
        <v>20</v>
      </c>
      <c r="L94" s="16">
        <v>13</v>
      </c>
      <c r="M94" s="16">
        <v>17</v>
      </c>
      <c r="N94" s="16">
        <v>24</v>
      </c>
      <c r="O94" s="69">
        <v>28</v>
      </c>
      <c r="P94" s="68">
        <v>9</v>
      </c>
      <c r="Q94" s="16">
        <v>1</v>
      </c>
      <c r="R94" s="16">
        <v>5</v>
      </c>
      <c r="S94" s="16">
        <v>12</v>
      </c>
      <c r="T94" s="69">
        <v>15</v>
      </c>
    </row>
    <row r="95" spans="1:20">
      <c r="A95" s="16">
        <v>2016</v>
      </c>
      <c r="B95" s="168" t="s">
        <v>256</v>
      </c>
      <c r="C95" s="168" t="s">
        <v>739</v>
      </c>
      <c r="D95" s="168" t="s">
        <v>863</v>
      </c>
      <c r="E95" s="168" t="s">
        <v>359</v>
      </c>
      <c r="F95" s="68">
        <v>29</v>
      </c>
      <c r="G95" s="16">
        <v>26</v>
      </c>
      <c r="H95" s="16">
        <v>28</v>
      </c>
      <c r="I95" s="16">
        <v>31</v>
      </c>
      <c r="J95" s="69">
        <v>32</v>
      </c>
      <c r="K95" s="68">
        <v>18</v>
      </c>
      <c r="L95" s="16">
        <v>11</v>
      </c>
      <c r="M95" s="16">
        <v>14</v>
      </c>
      <c r="N95" s="16">
        <v>22</v>
      </c>
      <c r="O95" s="69">
        <v>27</v>
      </c>
      <c r="P95" s="68">
        <v>11</v>
      </c>
      <c r="Q95" s="16">
        <v>3</v>
      </c>
      <c r="R95" s="16">
        <v>7</v>
      </c>
      <c r="S95" s="16">
        <v>14</v>
      </c>
      <c r="T95" s="69">
        <v>17</v>
      </c>
    </row>
    <row r="96" spans="1:20">
      <c r="A96" s="16">
        <v>2016</v>
      </c>
      <c r="B96" s="168" t="s">
        <v>256</v>
      </c>
      <c r="C96" s="168" t="s">
        <v>739</v>
      </c>
      <c r="D96" s="168" t="s">
        <v>863</v>
      </c>
      <c r="E96" s="168" t="s">
        <v>360</v>
      </c>
      <c r="F96" s="68">
        <v>28</v>
      </c>
      <c r="G96" s="16">
        <v>26</v>
      </c>
      <c r="H96" s="16">
        <v>27</v>
      </c>
      <c r="I96" s="16">
        <v>30</v>
      </c>
      <c r="J96" s="69">
        <v>32</v>
      </c>
      <c r="K96" s="68">
        <v>15</v>
      </c>
      <c r="L96" s="16">
        <v>8</v>
      </c>
      <c r="M96" s="16">
        <v>12</v>
      </c>
      <c r="N96" s="16">
        <v>19</v>
      </c>
      <c r="O96" s="69">
        <v>24</v>
      </c>
      <c r="P96" s="68">
        <v>13</v>
      </c>
      <c r="Q96" s="16">
        <v>5</v>
      </c>
      <c r="R96" s="16">
        <v>9</v>
      </c>
      <c r="S96" s="16">
        <v>16</v>
      </c>
      <c r="T96" s="69">
        <v>20</v>
      </c>
    </row>
    <row r="97" spans="1:20">
      <c r="A97" s="16">
        <v>2016</v>
      </c>
      <c r="B97" s="168" t="s">
        <v>256</v>
      </c>
      <c r="C97" s="168" t="s">
        <v>739</v>
      </c>
      <c r="D97" s="168" t="s">
        <v>863</v>
      </c>
      <c r="E97" s="168" t="s">
        <v>361</v>
      </c>
      <c r="F97" s="68">
        <v>28</v>
      </c>
      <c r="G97" s="16">
        <v>24</v>
      </c>
      <c r="H97" s="16">
        <v>27</v>
      </c>
      <c r="I97" s="16">
        <v>29</v>
      </c>
      <c r="J97" s="69">
        <v>31</v>
      </c>
      <c r="K97" s="68">
        <v>12</v>
      </c>
      <c r="L97" s="16">
        <v>5</v>
      </c>
      <c r="M97" s="16">
        <v>9</v>
      </c>
      <c r="N97" s="16">
        <v>16</v>
      </c>
      <c r="O97" s="69">
        <v>20</v>
      </c>
      <c r="P97" s="68">
        <v>15</v>
      </c>
      <c r="Q97" s="16">
        <v>7</v>
      </c>
      <c r="R97" s="16">
        <v>11</v>
      </c>
      <c r="S97" s="16">
        <v>19</v>
      </c>
      <c r="T97" s="69">
        <v>22</v>
      </c>
    </row>
    <row r="98" spans="1:20">
      <c r="A98" s="16">
        <v>2016</v>
      </c>
      <c r="B98" s="168" t="s">
        <v>256</v>
      </c>
      <c r="C98" s="168" t="s">
        <v>739</v>
      </c>
      <c r="D98" s="168" t="s">
        <v>863</v>
      </c>
      <c r="E98" s="168" t="s">
        <v>362</v>
      </c>
      <c r="F98" s="68">
        <v>27</v>
      </c>
      <c r="G98" s="16">
        <v>22</v>
      </c>
      <c r="H98" s="16">
        <v>25</v>
      </c>
      <c r="I98" s="16">
        <v>29</v>
      </c>
      <c r="J98" s="69">
        <v>31</v>
      </c>
      <c r="K98" s="68">
        <v>10</v>
      </c>
      <c r="L98" s="16">
        <v>2</v>
      </c>
      <c r="M98" s="16">
        <v>6</v>
      </c>
      <c r="N98" s="16">
        <v>14</v>
      </c>
      <c r="O98" s="69">
        <v>18</v>
      </c>
      <c r="P98" s="68">
        <v>17</v>
      </c>
      <c r="Q98" s="16">
        <v>9</v>
      </c>
      <c r="R98" s="16">
        <v>13</v>
      </c>
      <c r="S98" s="16">
        <v>20</v>
      </c>
      <c r="T98" s="69">
        <v>23</v>
      </c>
    </row>
    <row r="99" spans="1:20">
      <c r="A99" s="16">
        <v>2016</v>
      </c>
      <c r="B99" s="168" t="s">
        <v>256</v>
      </c>
      <c r="C99" s="168" t="s">
        <v>739</v>
      </c>
      <c r="D99" s="168" t="s">
        <v>863</v>
      </c>
      <c r="E99" s="168" t="s">
        <v>363</v>
      </c>
      <c r="F99" s="68">
        <v>26</v>
      </c>
      <c r="G99" s="16">
        <v>19</v>
      </c>
      <c r="H99" s="16">
        <v>23</v>
      </c>
      <c r="I99" s="16">
        <v>28</v>
      </c>
      <c r="J99" s="69">
        <v>30</v>
      </c>
      <c r="K99" s="68">
        <v>8</v>
      </c>
      <c r="L99" s="16">
        <v>1</v>
      </c>
      <c r="M99" s="16">
        <v>4</v>
      </c>
      <c r="N99" s="16">
        <v>12</v>
      </c>
      <c r="O99" s="69">
        <v>16</v>
      </c>
      <c r="P99" s="68">
        <v>17</v>
      </c>
      <c r="Q99" s="16">
        <v>9</v>
      </c>
      <c r="R99" s="16">
        <v>14</v>
      </c>
      <c r="S99" s="16">
        <v>21</v>
      </c>
      <c r="T99" s="69">
        <v>23</v>
      </c>
    </row>
    <row r="100" spans="1:20">
      <c r="A100" s="16">
        <v>2016</v>
      </c>
      <c r="B100" s="168" t="s">
        <v>256</v>
      </c>
      <c r="C100" s="168" t="s">
        <v>739</v>
      </c>
      <c r="D100" s="168" t="s">
        <v>863</v>
      </c>
      <c r="E100" s="168" t="s">
        <v>364</v>
      </c>
      <c r="F100" s="68">
        <v>25</v>
      </c>
      <c r="G100" s="16">
        <v>16</v>
      </c>
      <c r="H100" s="16">
        <v>21</v>
      </c>
      <c r="I100" s="16">
        <v>27</v>
      </c>
      <c r="J100" s="69">
        <v>29</v>
      </c>
      <c r="K100" s="68">
        <v>6</v>
      </c>
      <c r="L100" s="16">
        <v>0</v>
      </c>
      <c r="M100" s="16">
        <v>3</v>
      </c>
      <c r="N100" s="16">
        <v>10</v>
      </c>
      <c r="O100" s="69">
        <v>15</v>
      </c>
      <c r="P100" s="68">
        <v>17</v>
      </c>
      <c r="Q100" s="16">
        <v>8</v>
      </c>
      <c r="R100" s="16">
        <v>13</v>
      </c>
      <c r="S100" s="16">
        <v>20</v>
      </c>
      <c r="T100" s="69">
        <v>23</v>
      </c>
    </row>
    <row r="101" spans="1:20">
      <c r="A101" s="16">
        <v>2016</v>
      </c>
      <c r="B101" s="168" t="s">
        <v>256</v>
      </c>
      <c r="C101" s="168" t="s">
        <v>739</v>
      </c>
      <c r="D101" s="168" t="s">
        <v>863</v>
      </c>
      <c r="E101" s="168" t="s">
        <v>365</v>
      </c>
      <c r="F101" s="68">
        <v>24</v>
      </c>
      <c r="G101" s="16">
        <v>15</v>
      </c>
      <c r="H101" s="16">
        <v>20</v>
      </c>
      <c r="I101" s="16">
        <v>27</v>
      </c>
      <c r="J101" s="69">
        <v>28</v>
      </c>
      <c r="K101" s="68">
        <v>6</v>
      </c>
      <c r="L101" s="16">
        <v>0</v>
      </c>
      <c r="M101" s="16">
        <v>2</v>
      </c>
      <c r="N101" s="16">
        <v>9</v>
      </c>
      <c r="O101" s="69">
        <v>13</v>
      </c>
      <c r="P101" s="68">
        <v>17</v>
      </c>
      <c r="Q101" s="16">
        <v>7</v>
      </c>
      <c r="R101" s="16">
        <v>13</v>
      </c>
      <c r="S101" s="16">
        <v>20</v>
      </c>
      <c r="T101" s="69">
        <v>22</v>
      </c>
    </row>
    <row r="102" spans="1:20">
      <c r="A102" s="16">
        <v>2016</v>
      </c>
      <c r="B102" s="168" t="s">
        <v>256</v>
      </c>
      <c r="C102" s="168" t="s">
        <v>739</v>
      </c>
      <c r="D102" s="168" t="s">
        <v>863</v>
      </c>
      <c r="E102" s="168" t="s">
        <v>737</v>
      </c>
      <c r="F102" s="68">
        <v>22</v>
      </c>
      <c r="G102" s="16">
        <v>10</v>
      </c>
      <c r="H102" s="16">
        <v>18</v>
      </c>
      <c r="I102" s="16">
        <v>26</v>
      </c>
      <c r="J102" s="69">
        <v>28</v>
      </c>
      <c r="K102" s="68">
        <v>5</v>
      </c>
      <c r="L102" s="16">
        <v>0</v>
      </c>
      <c r="M102" s="16">
        <v>1</v>
      </c>
      <c r="N102" s="16">
        <v>8</v>
      </c>
      <c r="O102" s="69">
        <v>13</v>
      </c>
      <c r="P102" s="68">
        <v>16</v>
      </c>
      <c r="Q102" s="16">
        <v>6</v>
      </c>
      <c r="R102" s="16">
        <v>12</v>
      </c>
      <c r="S102" s="16">
        <v>19</v>
      </c>
      <c r="T102" s="69">
        <v>22</v>
      </c>
    </row>
    <row r="103" spans="1:20">
      <c r="A103" s="16">
        <v>2016</v>
      </c>
      <c r="B103" s="168" t="s">
        <v>256</v>
      </c>
      <c r="C103" s="168" t="s">
        <v>739</v>
      </c>
      <c r="D103" s="168" t="s">
        <v>864</v>
      </c>
      <c r="E103" s="168" t="s">
        <v>1109</v>
      </c>
      <c r="F103" s="68">
        <v>29</v>
      </c>
      <c r="G103" s="16">
        <v>28</v>
      </c>
      <c r="H103" s="16">
        <v>28</v>
      </c>
      <c r="I103" s="16">
        <v>31</v>
      </c>
      <c r="J103" s="69">
        <v>32</v>
      </c>
      <c r="K103" s="68">
        <v>28</v>
      </c>
      <c r="L103" s="16">
        <v>24</v>
      </c>
      <c r="M103" s="16">
        <v>26</v>
      </c>
      <c r="N103" s="16">
        <v>30</v>
      </c>
      <c r="O103" s="69">
        <v>32</v>
      </c>
      <c r="P103" s="68">
        <v>1</v>
      </c>
      <c r="Q103" s="16">
        <v>0</v>
      </c>
      <c r="R103" s="16">
        <v>0</v>
      </c>
      <c r="S103" s="16">
        <v>3</v>
      </c>
      <c r="T103" s="69">
        <v>5</v>
      </c>
    </row>
    <row r="104" spans="1:20">
      <c r="A104" s="16">
        <v>2016</v>
      </c>
      <c r="B104" s="168" t="s">
        <v>256</v>
      </c>
      <c r="C104" s="168" t="s">
        <v>739</v>
      </c>
      <c r="D104" s="168" t="s">
        <v>864</v>
      </c>
      <c r="E104" s="168" t="s">
        <v>369</v>
      </c>
      <c r="F104" s="68">
        <v>30</v>
      </c>
      <c r="G104" s="16">
        <v>28</v>
      </c>
      <c r="H104" s="16">
        <v>28</v>
      </c>
      <c r="I104" s="16">
        <v>32</v>
      </c>
      <c r="J104" s="69">
        <v>32</v>
      </c>
      <c r="K104" s="68">
        <v>28</v>
      </c>
      <c r="L104" s="16">
        <v>22</v>
      </c>
      <c r="M104" s="16">
        <v>25</v>
      </c>
      <c r="N104" s="16">
        <v>30</v>
      </c>
      <c r="O104" s="69">
        <v>32</v>
      </c>
      <c r="P104" s="68">
        <v>2</v>
      </c>
      <c r="Q104" s="16">
        <v>0</v>
      </c>
      <c r="R104" s="16">
        <v>0</v>
      </c>
      <c r="S104" s="16">
        <v>4</v>
      </c>
      <c r="T104" s="69">
        <v>7</v>
      </c>
    </row>
    <row r="105" spans="1:20">
      <c r="A105" s="16">
        <v>2016</v>
      </c>
      <c r="B105" s="168" t="s">
        <v>256</v>
      </c>
      <c r="C105" s="168" t="s">
        <v>739</v>
      </c>
      <c r="D105" s="168" t="s">
        <v>864</v>
      </c>
      <c r="E105" s="168" t="s">
        <v>355</v>
      </c>
      <c r="F105" s="68">
        <v>30</v>
      </c>
      <c r="G105" s="16">
        <v>28</v>
      </c>
      <c r="H105" s="16">
        <v>28</v>
      </c>
      <c r="I105" s="16">
        <v>32</v>
      </c>
      <c r="J105" s="69">
        <v>32</v>
      </c>
      <c r="K105" s="68">
        <v>27</v>
      </c>
      <c r="L105" s="16">
        <v>20</v>
      </c>
      <c r="M105" s="16">
        <v>24</v>
      </c>
      <c r="N105" s="16">
        <v>29</v>
      </c>
      <c r="O105" s="69">
        <v>31</v>
      </c>
      <c r="P105" s="68">
        <v>3</v>
      </c>
      <c r="Q105" s="16">
        <v>0</v>
      </c>
      <c r="R105" s="16">
        <v>0</v>
      </c>
      <c r="S105" s="16">
        <v>6</v>
      </c>
      <c r="T105" s="69">
        <v>9</v>
      </c>
    </row>
    <row r="106" spans="1:20">
      <c r="A106" s="16">
        <v>2016</v>
      </c>
      <c r="B106" s="168" t="s">
        <v>256</v>
      </c>
      <c r="C106" s="168" t="s">
        <v>739</v>
      </c>
      <c r="D106" s="168" t="s">
        <v>864</v>
      </c>
      <c r="E106" s="168" t="s">
        <v>356</v>
      </c>
      <c r="F106" s="68">
        <v>30</v>
      </c>
      <c r="G106" s="16">
        <v>28</v>
      </c>
      <c r="H106" s="16">
        <v>28</v>
      </c>
      <c r="I106" s="16">
        <v>32</v>
      </c>
      <c r="J106" s="69">
        <v>32</v>
      </c>
      <c r="K106" s="68">
        <v>25</v>
      </c>
      <c r="L106" s="16">
        <v>18</v>
      </c>
      <c r="M106" s="16">
        <v>22</v>
      </c>
      <c r="N106" s="16">
        <v>28</v>
      </c>
      <c r="O106" s="69">
        <v>31</v>
      </c>
      <c r="P106" s="68">
        <v>5</v>
      </c>
      <c r="Q106" s="16">
        <v>0</v>
      </c>
      <c r="R106" s="16">
        <v>1</v>
      </c>
      <c r="S106" s="16">
        <v>8</v>
      </c>
      <c r="T106" s="69">
        <v>11</v>
      </c>
    </row>
    <row r="107" spans="1:20">
      <c r="A107" s="16">
        <v>2016</v>
      </c>
      <c r="B107" s="168" t="s">
        <v>256</v>
      </c>
      <c r="C107" s="168" t="s">
        <v>739</v>
      </c>
      <c r="D107" s="168" t="s">
        <v>864</v>
      </c>
      <c r="E107" s="168" t="s">
        <v>357</v>
      </c>
      <c r="F107" s="68">
        <v>30</v>
      </c>
      <c r="G107" s="16">
        <v>27</v>
      </c>
      <c r="H107" s="16">
        <v>28</v>
      </c>
      <c r="I107" s="16">
        <v>32</v>
      </c>
      <c r="J107" s="69">
        <v>32</v>
      </c>
      <c r="K107" s="68">
        <v>23</v>
      </c>
      <c r="L107" s="16">
        <v>16</v>
      </c>
      <c r="M107" s="16">
        <v>19</v>
      </c>
      <c r="N107" s="16">
        <v>27</v>
      </c>
      <c r="O107" s="69">
        <v>30</v>
      </c>
      <c r="P107" s="68">
        <v>6</v>
      </c>
      <c r="Q107" s="16">
        <v>0</v>
      </c>
      <c r="R107" s="16">
        <v>3</v>
      </c>
      <c r="S107" s="16">
        <v>10</v>
      </c>
      <c r="T107" s="69">
        <v>13</v>
      </c>
    </row>
    <row r="108" spans="1:20">
      <c r="A108" s="16">
        <v>2016</v>
      </c>
      <c r="B108" s="168" t="s">
        <v>256</v>
      </c>
      <c r="C108" s="168" t="s">
        <v>739</v>
      </c>
      <c r="D108" s="168" t="s">
        <v>864</v>
      </c>
      <c r="E108" s="168" t="s">
        <v>358</v>
      </c>
      <c r="F108" s="68">
        <v>29</v>
      </c>
      <c r="G108" s="16">
        <v>27</v>
      </c>
      <c r="H108" s="16">
        <v>28</v>
      </c>
      <c r="I108" s="16">
        <v>31</v>
      </c>
      <c r="J108" s="69">
        <v>32</v>
      </c>
      <c r="K108" s="68">
        <v>21</v>
      </c>
      <c r="L108" s="16">
        <v>14</v>
      </c>
      <c r="M108" s="16">
        <v>17</v>
      </c>
      <c r="N108" s="16">
        <v>25</v>
      </c>
      <c r="O108" s="69">
        <v>28</v>
      </c>
      <c r="P108" s="68">
        <v>8</v>
      </c>
      <c r="Q108" s="16">
        <v>1</v>
      </c>
      <c r="R108" s="16">
        <v>5</v>
      </c>
      <c r="S108" s="16">
        <v>11</v>
      </c>
      <c r="T108" s="69">
        <v>15</v>
      </c>
    </row>
    <row r="109" spans="1:20">
      <c r="A109" s="16">
        <v>2016</v>
      </c>
      <c r="B109" s="168" t="s">
        <v>256</v>
      </c>
      <c r="C109" s="168" t="s">
        <v>739</v>
      </c>
      <c r="D109" s="168" t="s">
        <v>864</v>
      </c>
      <c r="E109" s="168" t="s">
        <v>359</v>
      </c>
      <c r="F109" s="68">
        <v>29</v>
      </c>
      <c r="G109" s="16">
        <v>26</v>
      </c>
      <c r="H109" s="16">
        <v>28</v>
      </c>
      <c r="I109" s="16">
        <v>31</v>
      </c>
      <c r="J109" s="69">
        <v>32</v>
      </c>
      <c r="K109" s="68">
        <v>19</v>
      </c>
      <c r="L109" s="16">
        <v>12</v>
      </c>
      <c r="M109" s="16">
        <v>15</v>
      </c>
      <c r="N109" s="16">
        <v>23</v>
      </c>
      <c r="O109" s="69">
        <v>27</v>
      </c>
      <c r="P109" s="68">
        <v>10</v>
      </c>
      <c r="Q109" s="16">
        <v>2</v>
      </c>
      <c r="R109" s="16">
        <v>6</v>
      </c>
      <c r="S109" s="16">
        <v>13</v>
      </c>
      <c r="T109" s="69">
        <v>17</v>
      </c>
    </row>
    <row r="110" spans="1:20">
      <c r="A110" s="16">
        <v>2016</v>
      </c>
      <c r="B110" s="168" t="s">
        <v>256</v>
      </c>
      <c r="C110" s="168" t="s">
        <v>739</v>
      </c>
      <c r="D110" s="168" t="s">
        <v>864</v>
      </c>
      <c r="E110" s="168" t="s">
        <v>360</v>
      </c>
      <c r="F110" s="68">
        <v>28</v>
      </c>
      <c r="G110" s="16">
        <v>26</v>
      </c>
      <c r="H110" s="16">
        <v>28</v>
      </c>
      <c r="I110" s="16">
        <v>30</v>
      </c>
      <c r="J110" s="69">
        <v>32</v>
      </c>
      <c r="K110" s="68">
        <v>16</v>
      </c>
      <c r="L110" s="16">
        <v>9</v>
      </c>
      <c r="M110" s="16">
        <v>12</v>
      </c>
      <c r="N110" s="16">
        <v>20</v>
      </c>
      <c r="O110" s="69">
        <v>25</v>
      </c>
      <c r="P110" s="68">
        <v>12</v>
      </c>
      <c r="Q110" s="16">
        <v>4</v>
      </c>
      <c r="R110" s="16">
        <v>8</v>
      </c>
      <c r="S110" s="16">
        <v>16</v>
      </c>
      <c r="T110" s="69">
        <v>19</v>
      </c>
    </row>
    <row r="111" spans="1:20">
      <c r="A111" s="16">
        <v>2016</v>
      </c>
      <c r="B111" s="168" t="s">
        <v>256</v>
      </c>
      <c r="C111" s="168" t="s">
        <v>739</v>
      </c>
      <c r="D111" s="168" t="s">
        <v>864</v>
      </c>
      <c r="E111" s="168" t="s">
        <v>361</v>
      </c>
      <c r="F111" s="68">
        <v>28</v>
      </c>
      <c r="G111" s="16">
        <v>25</v>
      </c>
      <c r="H111" s="16">
        <v>27</v>
      </c>
      <c r="I111" s="16">
        <v>30</v>
      </c>
      <c r="J111" s="69">
        <v>32</v>
      </c>
      <c r="K111" s="68">
        <v>13</v>
      </c>
      <c r="L111" s="16">
        <v>6</v>
      </c>
      <c r="M111" s="16">
        <v>10</v>
      </c>
      <c r="N111" s="16">
        <v>17</v>
      </c>
      <c r="O111" s="69">
        <v>22</v>
      </c>
      <c r="P111" s="68">
        <v>14</v>
      </c>
      <c r="Q111" s="16">
        <v>6</v>
      </c>
      <c r="R111" s="16">
        <v>11</v>
      </c>
      <c r="S111" s="16">
        <v>18</v>
      </c>
      <c r="T111" s="69">
        <v>21</v>
      </c>
    </row>
    <row r="112" spans="1:20">
      <c r="A112" s="16">
        <v>2016</v>
      </c>
      <c r="B112" s="168" t="s">
        <v>256</v>
      </c>
      <c r="C112" s="168" t="s">
        <v>739</v>
      </c>
      <c r="D112" s="168" t="s">
        <v>864</v>
      </c>
      <c r="E112" s="168" t="s">
        <v>362</v>
      </c>
      <c r="F112" s="68">
        <v>28</v>
      </c>
      <c r="G112" s="16">
        <v>24</v>
      </c>
      <c r="H112" s="16">
        <v>26</v>
      </c>
      <c r="I112" s="16">
        <v>29</v>
      </c>
      <c r="J112" s="69">
        <v>31</v>
      </c>
      <c r="K112" s="68">
        <v>11</v>
      </c>
      <c r="L112" s="16">
        <v>4</v>
      </c>
      <c r="M112" s="16">
        <v>7</v>
      </c>
      <c r="N112" s="16">
        <v>15</v>
      </c>
      <c r="O112" s="69">
        <v>19</v>
      </c>
      <c r="P112" s="68">
        <v>17</v>
      </c>
      <c r="Q112" s="16">
        <v>8</v>
      </c>
      <c r="R112" s="16">
        <v>13</v>
      </c>
      <c r="S112" s="16">
        <v>20</v>
      </c>
      <c r="T112" s="69">
        <v>23</v>
      </c>
    </row>
    <row r="113" spans="1:20">
      <c r="A113" s="16">
        <v>2016</v>
      </c>
      <c r="B113" s="168" t="s">
        <v>256</v>
      </c>
      <c r="C113" s="168" t="s">
        <v>739</v>
      </c>
      <c r="D113" s="168" t="s">
        <v>864</v>
      </c>
      <c r="E113" s="168" t="s">
        <v>363</v>
      </c>
      <c r="F113" s="68">
        <v>27</v>
      </c>
      <c r="G113" s="16">
        <v>22</v>
      </c>
      <c r="H113" s="16">
        <v>25</v>
      </c>
      <c r="I113" s="16">
        <v>28</v>
      </c>
      <c r="J113" s="69">
        <v>30</v>
      </c>
      <c r="K113" s="68">
        <v>9</v>
      </c>
      <c r="L113" s="16">
        <v>2</v>
      </c>
      <c r="M113" s="16">
        <v>6</v>
      </c>
      <c r="N113" s="16">
        <v>13</v>
      </c>
      <c r="O113" s="69">
        <v>17</v>
      </c>
      <c r="P113" s="68">
        <v>17</v>
      </c>
      <c r="Q113" s="16">
        <v>9</v>
      </c>
      <c r="R113" s="16">
        <v>14</v>
      </c>
      <c r="S113" s="16">
        <v>21</v>
      </c>
      <c r="T113" s="69">
        <v>23</v>
      </c>
    </row>
    <row r="114" spans="1:20">
      <c r="A114" s="16">
        <v>2016</v>
      </c>
      <c r="B114" s="168" t="s">
        <v>256</v>
      </c>
      <c r="C114" s="168" t="s">
        <v>739</v>
      </c>
      <c r="D114" s="168" t="s">
        <v>864</v>
      </c>
      <c r="E114" s="168" t="s">
        <v>364</v>
      </c>
      <c r="F114" s="68">
        <v>26</v>
      </c>
      <c r="G114" s="16">
        <v>19</v>
      </c>
      <c r="H114" s="16">
        <v>23</v>
      </c>
      <c r="I114" s="16">
        <v>28</v>
      </c>
      <c r="J114" s="69">
        <v>29</v>
      </c>
      <c r="K114" s="68">
        <v>7</v>
      </c>
      <c r="L114" s="16">
        <v>1</v>
      </c>
      <c r="M114" s="16">
        <v>4</v>
      </c>
      <c r="N114" s="16">
        <v>12</v>
      </c>
      <c r="O114" s="69">
        <v>16</v>
      </c>
      <c r="P114" s="68">
        <v>17</v>
      </c>
      <c r="Q114" s="16">
        <v>8</v>
      </c>
      <c r="R114" s="16">
        <v>13</v>
      </c>
      <c r="S114" s="16">
        <v>21</v>
      </c>
      <c r="T114" s="69">
        <v>23</v>
      </c>
    </row>
    <row r="115" spans="1:20">
      <c r="A115" s="16">
        <v>2016</v>
      </c>
      <c r="B115" s="168" t="s">
        <v>256</v>
      </c>
      <c r="C115" s="168" t="s">
        <v>739</v>
      </c>
      <c r="D115" s="168" t="s">
        <v>864</v>
      </c>
      <c r="E115" s="168" t="s">
        <v>365</v>
      </c>
      <c r="F115" s="68">
        <v>25</v>
      </c>
      <c r="G115" s="16">
        <v>17</v>
      </c>
      <c r="H115" s="16">
        <v>22</v>
      </c>
      <c r="I115" s="16">
        <v>27</v>
      </c>
      <c r="J115" s="69">
        <v>29</v>
      </c>
      <c r="K115" s="68">
        <v>6</v>
      </c>
      <c r="L115" s="16">
        <v>0</v>
      </c>
      <c r="M115" s="16">
        <v>3</v>
      </c>
      <c r="N115" s="16">
        <v>10</v>
      </c>
      <c r="O115" s="69">
        <v>14</v>
      </c>
      <c r="P115" s="68">
        <v>17</v>
      </c>
      <c r="Q115" s="16">
        <v>8</v>
      </c>
      <c r="R115" s="16">
        <v>13</v>
      </c>
      <c r="S115" s="16">
        <v>20</v>
      </c>
      <c r="T115" s="69">
        <v>23</v>
      </c>
    </row>
    <row r="116" spans="1:20">
      <c r="A116" s="16">
        <v>2016</v>
      </c>
      <c r="B116" s="168" t="s">
        <v>256</v>
      </c>
      <c r="C116" s="168" t="s">
        <v>739</v>
      </c>
      <c r="D116" s="168" t="s">
        <v>864</v>
      </c>
      <c r="E116" s="168" t="s">
        <v>737</v>
      </c>
      <c r="F116" s="68">
        <v>24</v>
      </c>
      <c r="G116" s="16">
        <v>14</v>
      </c>
      <c r="H116" s="16">
        <v>20</v>
      </c>
      <c r="I116" s="16">
        <v>27</v>
      </c>
      <c r="J116" s="69">
        <v>28</v>
      </c>
      <c r="K116" s="68">
        <v>6</v>
      </c>
      <c r="L116" s="16">
        <v>0</v>
      </c>
      <c r="M116" s="16">
        <v>2</v>
      </c>
      <c r="N116" s="16">
        <v>9</v>
      </c>
      <c r="O116" s="69">
        <v>13</v>
      </c>
      <c r="P116" s="68">
        <v>17</v>
      </c>
      <c r="Q116" s="16">
        <v>7</v>
      </c>
      <c r="R116" s="16">
        <v>13</v>
      </c>
      <c r="S116" s="16">
        <v>20</v>
      </c>
      <c r="T116" s="69">
        <v>22</v>
      </c>
    </row>
    <row r="117" spans="1:20">
      <c r="A117" s="16">
        <v>2016</v>
      </c>
      <c r="B117" s="168" t="s">
        <v>250</v>
      </c>
      <c r="C117" s="168" t="s">
        <v>736</v>
      </c>
      <c r="D117" s="168" t="s">
        <v>432</v>
      </c>
      <c r="E117" s="168" t="s">
        <v>1109</v>
      </c>
      <c r="F117" s="68">
        <v>29</v>
      </c>
      <c r="G117" s="16">
        <v>27</v>
      </c>
      <c r="H117" s="16">
        <v>28</v>
      </c>
      <c r="I117" s="16">
        <v>32</v>
      </c>
      <c r="J117" s="69">
        <v>32</v>
      </c>
      <c r="K117" s="68">
        <v>27</v>
      </c>
      <c r="L117" s="16">
        <v>17</v>
      </c>
      <c r="M117" s="16">
        <v>22</v>
      </c>
      <c r="N117" s="16">
        <v>30</v>
      </c>
      <c r="O117" s="69">
        <v>32</v>
      </c>
      <c r="P117" s="68">
        <v>2</v>
      </c>
      <c r="Q117" s="16">
        <v>0</v>
      </c>
      <c r="R117" s="16">
        <v>0</v>
      </c>
      <c r="S117" s="16">
        <v>6</v>
      </c>
      <c r="T117" s="69">
        <v>10</v>
      </c>
    </row>
    <row r="118" spans="1:20">
      <c r="A118" s="16">
        <v>2016</v>
      </c>
      <c r="B118" s="168" t="s">
        <v>250</v>
      </c>
      <c r="C118" s="168" t="s">
        <v>736</v>
      </c>
      <c r="D118" s="168" t="s">
        <v>432</v>
      </c>
      <c r="E118" s="168" t="s">
        <v>369</v>
      </c>
      <c r="F118" s="68">
        <v>31</v>
      </c>
      <c r="G118" s="16">
        <v>27</v>
      </c>
      <c r="H118" s="16">
        <v>28</v>
      </c>
      <c r="I118" s="16">
        <v>32</v>
      </c>
      <c r="J118" s="69">
        <v>32</v>
      </c>
      <c r="K118" s="68">
        <v>29</v>
      </c>
      <c r="L118" s="16">
        <v>18</v>
      </c>
      <c r="M118" s="16">
        <v>23</v>
      </c>
      <c r="N118" s="16">
        <v>31</v>
      </c>
      <c r="O118" s="69">
        <v>32</v>
      </c>
      <c r="P118" s="68">
        <v>1</v>
      </c>
      <c r="Q118" s="16">
        <v>0</v>
      </c>
      <c r="R118" s="16">
        <v>0</v>
      </c>
      <c r="S118" s="16">
        <v>6</v>
      </c>
      <c r="T118" s="69">
        <v>10</v>
      </c>
    </row>
    <row r="119" spans="1:20">
      <c r="A119" s="16">
        <v>2016</v>
      </c>
      <c r="B119" s="168" t="s">
        <v>250</v>
      </c>
      <c r="C119" s="168" t="s">
        <v>736</v>
      </c>
      <c r="D119" s="168" t="s">
        <v>432</v>
      </c>
      <c r="E119" s="168" t="s">
        <v>355</v>
      </c>
      <c r="F119" s="68">
        <v>31</v>
      </c>
      <c r="G119" s="16">
        <v>27</v>
      </c>
      <c r="H119" s="16">
        <v>28</v>
      </c>
      <c r="I119" s="16">
        <v>32</v>
      </c>
      <c r="J119" s="69">
        <v>32</v>
      </c>
      <c r="K119" s="68">
        <v>29</v>
      </c>
      <c r="L119" s="16">
        <v>16</v>
      </c>
      <c r="M119" s="16">
        <v>22</v>
      </c>
      <c r="N119" s="16">
        <v>31</v>
      </c>
      <c r="O119" s="69">
        <v>32</v>
      </c>
      <c r="P119" s="68">
        <v>1</v>
      </c>
      <c r="Q119" s="16">
        <v>0</v>
      </c>
      <c r="R119" s="16">
        <v>0</v>
      </c>
      <c r="S119" s="16">
        <v>6</v>
      </c>
      <c r="T119" s="69">
        <v>11</v>
      </c>
    </row>
    <row r="120" spans="1:20">
      <c r="A120" s="16">
        <v>2016</v>
      </c>
      <c r="B120" s="168" t="s">
        <v>250</v>
      </c>
      <c r="C120" s="168" t="s">
        <v>736</v>
      </c>
      <c r="D120" s="168" t="s">
        <v>432</v>
      </c>
      <c r="E120" s="168" t="s">
        <v>356</v>
      </c>
      <c r="F120" s="68">
        <v>31</v>
      </c>
      <c r="G120" s="16">
        <v>25</v>
      </c>
      <c r="H120" s="16">
        <v>28</v>
      </c>
      <c r="I120" s="16">
        <v>32</v>
      </c>
      <c r="J120" s="69">
        <v>32</v>
      </c>
      <c r="K120" s="68">
        <v>28</v>
      </c>
      <c r="L120" s="16">
        <v>14</v>
      </c>
      <c r="M120" s="16">
        <v>20</v>
      </c>
      <c r="N120" s="16">
        <v>31</v>
      </c>
      <c r="O120" s="69">
        <v>32</v>
      </c>
      <c r="P120" s="68">
        <v>1</v>
      </c>
      <c r="Q120" s="16">
        <v>0</v>
      </c>
      <c r="R120" s="16">
        <v>0</v>
      </c>
      <c r="S120" s="16">
        <v>7</v>
      </c>
      <c r="T120" s="69">
        <v>12</v>
      </c>
    </row>
    <row r="121" spans="1:20">
      <c r="A121" s="16">
        <v>2016</v>
      </c>
      <c r="B121" s="168" t="s">
        <v>250</v>
      </c>
      <c r="C121" s="168" t="s">
        <v>736</v>
      </c>
      <c r="D121" s="168" t="s">
        <v>432</v>
      </c>
      <c r="E121" s="168" t="s">
        <v>357</v>
      </c>
      <c r="F121" s="68">
        <v>30</v>
      </c>
      <c r="G121" s="16">
        <v>22</v>
      </c>
      <c r="H121" s="16">
        <v>27</v>
      </c>
      <c r="I121" s="16">
        <v>32</v>
      </c>
      <c r="J121" s="69">
        <v>32</v>
      </c>
      <c r="K121" s="68">
        <v>27</v>
      </c>
      <c r="L121" s="16">
        <v>10</v>
      </c>
      <c r="M121" s="16">
        <v>18</v>
      </c>
      <c r="N121" s="16">
        <v>31</v>
      </c>
      <c r="O121" s="69">
        <v>32</v>
      </c>
      <c r="P121" s="68">
        <v>2</v>
      </c>
      <c r="Q121" s="16">
        <v>0</v>
      </c>
      <c r="R121" s="16">
        <v>0</v>
      </c>
      <c r="S121" s="16">
        <v>8</v>
      </c>
      <c r="T121" s="69">
        <v>13</v>
      </c>
    </row>
    <row r="122" spans="1:20">
      <c r="A122" s="16">
        <v>2016</v>
      </c>
      <c r="B122" s="168" t="s">
        <v>250</v>
      </c>
      <c r="C122" s="168" t="s">
        <v>736</v>
      </c>
      <c r="D122" s="168" t="s">
        <v>432</v>
      </c>
      <c r="E122" s="168" t="s">
        <v>358</v>
      </c>
      <c r="F122" s="68">
        <v>29</v>
      </c>
      <c r="G122" s="16">
        <v>20</v>
      </c>
      <c r="H122" s="16">
        <v>26</v>
      </c>
      <c r="I122" s="16">
        <v>32</v>
      </c>
      <c r="J122" s="69">
        <v>32</v>
      </c>
      <c r="K122" s="68">
        <v>25</v>
      </c>
      <c r="L122" s="16">
        <v>7</v>
      </c>
      <c r="M122" s="16">
        <v>15</v>
      </c>
      <c r="N122" s="16">
        <v>31</v>
      </c>
      <c r="O122" s="69">
        <v>32</v>
      </c>
      <c r="P122" s="68">
        <v>2</v>
      </c>
      <c r="Q122" s="16">
        <v>0</v>
      </c>
      <c r="R122" s="16">
        <v>0</v>
      </c>
      <c r="S122" s="16">
        <v>9</v>
      </c>
      <c r="T122" s="69">
        <v>13</v>
      </c>
    </row>
    <row r="123" spans="1:20">
      <c r="A123" s="16">
        <v>2016</v>
      </c>
      <c r="B123" s="168" t="s">
        <v>250</v>
      </c>
      <c r="C123" s="168" t="s">
        <v>736</v>
      </c>
      <c r="D123" s="168" t="s">
        <v>432</v>
      </c>
      <c r="E123" s="168" t="s">
        <v>359</v>
      </c>
      <c r="F123" s="68">
        <v>28</v>
      </c>
      <c r="G123" s="16">
        <v>18</v>
      </c>
      <c r="H123" s="16">
        <v>25</v>
      </c>
      <c r="I123" s="16">
        <v>32</v>
      </c>
      <c r="J123" s="69">
        <v>32</v>
      </c>
      <c r="K123" s="68">
        <v>23</v>
      </c>
      <c r="L123" s="16">
        <v>6</v>
      </c>
      <c r="M123" s="16">
        <v>12</v>
      </c>
      <c r="N123" s="16">
        <v>31</v>
      </c>
      <c r="O123" s="69">
        <v>32</v>
      </c>
      <c r="P123" s="68">
        <v>2</v>
      </c>
      <c r="Q123" s="16">
        <v>0</v>
      </c>
      <c r="R123" s="16">
        <v>0</v>
      </c>
      <c r="S123" s="16">
        <v>10</v>
      </c>
      <c r="T123" s="69">
        <v>16</v>
      </c>
    </row>
    <row r="124" spans="1:20">
      <c r="A124" s="16">
        <v>2016</v>
      </c>
      <c r="B124" s="168" t="s">
        <v>250</v>
      </c>
      <c r="C124" s="168" t="s">
        <v>736</v>
      </c>
      <c r="D124" s="168" t="s">
        <v>432</v>
      </c>
      <c r="E124" s="168" t="s">
        <v>360</v>
      </c>
      <c r="F124" s="68">
        <v>27</v>
      </c>
      <c r="G124" s="16">
        <v>11</v>
      </c>
      <c r="H124" s="16">
        <v>22</v>
      </c>
      <c r="I124" s="16">
        <v>31</v>
      </c>
      <c r="J124" s="69">
        <v>32</v>
      </c>
      <c r="K124" s="68">
        <v>18</v>
      </c>
      <c r="L124" s="16">
        <v>2</v>
      </c>
      <c r="M124" s="16">
        <v>9</v>
      </c>
      <c r="N124" s="16">
        <v>30</v>
      </c>
      <c r="O124" s="69">
        <v>32</v>
      </c>
      <c r="P124" s="68">
        <v>4</v>
      </c>
      <c r="Q124" s="16">
        <v>0</v>
      </c>
      <c r="R124" s="16">
        <v>0</v>
      </c>
      <c r="S124" s="16">
        <v>12</v>
      </c>
      <c r="T124" s="69">
        <v>16</v>
      </c>
    </row>
    <row r="125" spans="1:20">
      <c r="A125" s="16">
        <v>2016</v>
      </c>
      <c r="B125" s="168" t="s">
        <v>250</v>
      </c>
      <c r="C125" s="168" t="s">
        <v>736</v>
      </c>
      <c r="D125" s="168" t="s">
        <v>432</v>
      </c>
      <c r="E125" s="168" t="s">
        <v>361</v>
      </c>
      <c r="F125" s="68">
        <v>25</v>
      </c>
      <c r="G125" s="16">
        <v>6</v>
      </c>
      <c r="H125" s="16">
        <v>18</v>
      </c>
      <c r="I125" s="16">
        <v>29</v>
      </c>
      <c r="J125" s="69">
        <v>32</v>
      </c>
      <c r="K125" s="68">
        <v>12</v>
      </c>
      <c r="L125" s="16">
        <v>0</v>
      </c>
      <c r="M125" s="16">
        <v>6</v>
      </c>
      <c r="N125" s="16">
        <v>25</v>
      </c>
      <c r="O125" s="69">
        <v>31</v>
      </c>
      <c r="P125" s="68">
        <v>6</v>
      </c>
      <c r="Q125" s="16">
        <v>0</v>
      </c>
      <c r="R125" s="16">
        <v>1</v>
      </c>
      <c r="S125" s="16">
        <v>14</v>
      </c>
      <c r="T125" s="69">
        <v>18</v>
      </c>
    </row>
    <row r="126" spans="1:20">
      <c r="A126" s="16">
        <v>2016</v>
      </c>
      <c r="B126" s="168" t="s">
        <v>250</v>
      </c>
      <c r="C126" s="168" t="s">
        <v>736</v>
      </c>
      <c r="D126" s="168" t="s">
        <v>432</v>
      </c>
      <c r="E126" s="168" t="s">
        <v>362</v>
      </c>
      <c r="F126" s="68">
        <v>23</v>
      </c>
      <c r="G126" s="16">
        <v>3</v>
      </c>
      <c r="H126" s="16">
        <v>14</v>
      </c>
      <c r="I126" s="16">
        <v>28</v>
      </c>
      <c r="J126" s="69">
        <v>31</v>
      </c>
      <c r="K126" s="68">
        <v>8</v>
      </c>
      <c r="L126" s="16">
        <v>0</v>
      </c>
      <c r="M126" s="16">
        <v>2</v>
      </c>
      <c r="N126" s="16">
        <v>17</v>
      </c>
      <c r="O126" s="69">
        <v>30</v>
      </c>
      <c r="P126" s="68">
        <v>8</v>
      </c>
      <c r="Q126" s="16">
        <v>0</v>
      </c>
      <c r="R126" s="16">
        <v>1</v>
      </c>
      <c r="S126" s="16">
        <v>16</v>
      </c>
      <c r="T126" s="69">
        <v>20</v>
      </c>
    </row>
    <row r="127" spans="1:20">
      <c r="A127" s="16">
        <v>2016</v>
      </c>
      <c r="B127" s="168" t="s">
        <v>250</v>
      </c>
      <c r="C127" s="168" t="s">
        <v>736</v>
      </c>
      <c r="D127" s="168" t="s">
        <v>432</v>
      </c>
      <c r="E127" s="168" t="s">
        <v>363</v>
      </c>
      <c r="F127" s="68">
        <v>21</v>
      </c>
      <c r="G127" s="16">
        <v>2</v>
      </c>
      <c r="H127" s="16">
        <v>10</v>
      </c>
      <c r="I127" s="16">
        <v>27</v>
      </c>
      <c r="J127" s="69">
        <v>31</v>
      </c>
      <c r="K127" s="68">
        <v>6</v>
      </c>
      <c r="L127" s="16">
        <v>0</v>
      </c>
      <c r="M127" s="16">
        <v>1</v>
      </c>
      <c r="N127" s="16">
        <v>13</v>
      </c>
      <c r="O127" s="69">
        <v>29</v>
      </c>
      <c r="P127" s="68">
        <v>8</v>
      </c>
      <c r="Q127" s="16">
        <v>0</v>
      </c>
      <c r="R127" s="16">
        <v>1</v>
      </c>
      <c r="S127" s="16">
        <v>16</v>
      </c>
      <c r="T127" s="69">
        <v>20</v>
      </c>
    </row>
    <row r="128" spans="1:20">
      <c r="A128" s="16">
        <v>2016</v>
      </c>
      <c r="B128" s="168" t="s">
        <v>250</v>
      </c>
      <c r="C128" s="168" t="s">
        <v>736</v>
      </c>
      <c r="D128" s="168" t="s">
        <v>432</v>
      </c>
      <c r="E128" s="168" t="s">
        <v>364</v>
      </c>
      <c r="F128" s="68">
        <v>18</v>
      </c>
      <c r="G128" s="16">
        <v>0</v>
      </c>
      <c r="H128" s="16">
        <v>7</v>
      </c>
      <c r="I128" s="16">
        <v>25</v>
      </c>
      <c r="J128" s="69">
        <v>30</v>
      </c>
      <c r="K128" s="68">
        <v>4</v>
      </c>
      <c r="L128" s="16">
        <v>0</v>
      </c>
      <c r="M128" s="16">
        <v>0</v>
      </c>
      <c r="N128" s="16">
        <v>10</v>
      </c>
      <c r="O128" s="69">
        <v>28</v>
      </c>
      <c r="P128" s="68">
        <v>7</v>
      </c>
      <c r="Q128" s="16">
        <v>0</v>
      </c>
      <c r="R128" s="16">
        <v>1</v>
      </c>
      <c r="S128" s="16">
        <v>15</v>
      </c>
      <c r="T128" s="69">
        <v>19</v>
      </c>
    </row>
    <row r="129" spans="1:20">
      <c r="A129" s="16">
        <v>2016</v>
      </c>
      <c r="B129" s="168" t="s">
        <v>250</v>
      </c>
      <c r="C129" s="168" t="s">
        <v>736</v>
      </c>
      <c r="D129" s="168" t="s">
        <v>432</v>
      </c>
      <c r="E129" s="168" t="s">
        <v>365</v>
      </c>
      <c r="F129" s="68">
        <v>16</v>
      </c>
      <c r="G129" s="16">
        <v>0</v>
      </c>
      <c r="H129" s="16">
        <v>6</v>
      </c>
      <c r="I129" s="16">
        <v>24</v>
      </c>
      <c r="J129" s="69">
        <v>31</v>
      </c>
      <c r="K129" s="68">
        <v>4</v>
      </c>
      <c r="L129" s="16">
        <v>0</v>
      </c>
      <c r="M129" s="16">
        <v>0</v>
      </c>
      <c r="N129" s="16">
        <v>10</v>
      </c>
      <c r="O129" s="69">
        <v>28</v>
      </c>
      <c r="P129" s="68">
        <v>6</v>
      </c>
      <c r="Q129" s="16">
        <v>0</v>
      </c>
      <c r="R129" s="16">
        <v>1</v>
      </c>
      <c r="S129" s="16">
        <v>14</v>
      </c>
      <c r="T129" s="69">
        <v>19</v>
      </c>
    </row>
    <row r="130" spans="1:20">
      <c r="A130" s="16">
        <v>2016</v>
      </c>
      <c r="B130" s="168" t="s">
        <v>250</v>
      </c>
      <c r="C130" s="168" t="s">
        <v>736</v>
      </c>
      <c r="D130" s="168" t="s">
        <v>432</v>
      </c>
      <c r="E130" s="168" t="s">
        <v>737</v>
      </c>
      <c r="F130" s="68">
        <v>16</v>
      </c>
      <c r="G130" s="16">
        <v>0</v>
      </c>
      <c r="H130" s="16">
        <v>5</v>
      </c>
      <c r="I130" s="16">
        <v>23</v>
      </c>
      <c r="J130" s="69">
        <v>30</v>
      </c>
      <c r="K130" s="68">
        <v>3</v>
      </c>
      <c r="L130" s="16">
        <v>0</v>
      </c>
      <c r="M130" s="16">
        <v>0</v>
      </c>
      <c r="N130" s="16">
        <v>9</v>
      </c>
      <c r="O130" s="69">
        <v>28</v>
      </c>
      <c r="P130" s="68">
        <v>6</v>
      </c>
      <c r="Q130" s="16">
        <v>0</v>
      </c>
      <c r="R130" s="16">
        <v>0</v>
      </c>
      <c r="S130" s="16">
        <v>14</v>
      </c>
      <c r="T130" s="69">
        <v>18</v>
      </c>
    </row>
    <row r="131" spans="1:20">
      <c r="A131" s="16">
        <v>2016</v>
      </c>
      <c r="B131" s="168" t="s">
        <v>250</v>
      </c>
      <c r="C131" s="168" t="s">
        <v>736</v>
      </c>
      <c r="D131" s="168" t="s">
        <v>433</v>
      </c>
      <c r="E131" s="168" t="s">
        <v>1109</v>
      </c>
      <c r="F131" s="68">
        <v>28</v>
      </c>
      <c r="G131" s="16">
        <v>27</v>
      </c>
      <c r="H131" s="16">
        <v>28</v>
      </c>
      <c r="I131" s="16">
        <v>32</v>
      </c>
      <c r="J131" s="69">
        <v>32</v>
      </c>
      <c r="K131" s="68">
        <v>28</v>
      </c>
      <c r="L131" s="16">
        <v>20</v>
      </c>
      <c r="M131" s="16">
        <v>24</v>
      </c>
      <c r="N131" s="16">
        <v>30</v>
      </c>
      <c r="O131" s="69">
        <v>32</v>
      </c>
      <c r="P131" s="68">
        <v>1</v>
      </c>
      <c r="Q131" s="16">
        <v>0</v>
      </c>
      <c r="R131" s="16">
        <v>0</v>
      </c>
      <c r="S131" s="16">
        <v>4</v>
      </c>
      <c r="T131" s="69">
        <v>8</v>
      </c>
    </row>
    <row r="132" spans="1:20">
      <c r="A132" s="16">
        <v>2016</v>
      </c>
      <c r="B132" s="168" t="s">
        <v>250</v>
      </c>
      <c r="C132" s="168" t="s">
        <v>736</v>
      </c>
      <c r="D132" s="168" t="s">
        <v>433</v>
      </c>
      <c r="E132" s="168" t="s">
        <v>369</v>
      </c>
      <c r="F132" s="68">
        <v>31</v>
      </c>
      <c r="G132" s="16">
        <v>27</v>
      </c>
      <c r="H132" s="16">
        <v>28</v>
      </c>
      <c r="I132" s="16">
        <v>32</v>
      </c>
      <c r="J132" s="69">
        <v>32</v>
      </c>
      <c r="K132" s="68">
        <v>28</v>
      </c>
      <c r="L132" s="16">
        <v>18</v>
      </c>
      <c r="M132" s="16">
        <v>23</v>
      </c>
      <c r="N132" s="16">
        <v>31</v>
      </c>
      <c r="O132" s="69">
        <v>32</v>
      </c>
      <c r="P132" s="68">
        <v>1</v>
      </c>
      <c r="Q132" s="16">
        <v>0</v>
      </c>
      <c r="R132" s="16">
        <v>0</v>
      </c>
      <c r="S132" s="16">
        <v>6</v>
      </c>
      <c r="T132" s="69">
        <v>10</v>
      </c>
    </row>
    <row r="133" spans="1:20">
      <c r="A133" s="16">
        <v>2016</v>
      </c>
      <c r="B133" s="168" t="s">
        <v>250</v>
      </c>
      <c r="C133" s="168" t="s">
        <v>736</v>
      </c>
      <c r="D133" s="168" t="s">
        <v>433</v>
      </c>
      <c r="E133" s="168" t="s">
        <v>355</v>
      </c>
      <c r="F133" s="68">
        <v>31</v>
      </c>
      <c r="G133" s="16">
        <v>27</v>
      </c>
      <c r="H133" s="16">
        <v>28</v>
      </c>
      <c r="I133" s="16">
        <v>32</v>
      </c>
      <c r="J133" s="69">
        <v>32</v>
      </c>
      <c r="K133" s="68">
        <v>28</v>
      </c>
      <c r="L133" s="16">
        <v>17</v>
      </c>
      <c r="M133" s="16">
        <v>22</v>
      </c>
      <c r="N133" s="16">
        <v>31</v>
      </c>
      <c r="O133" s="69">
        <v>32</v>
      </c>
      <c r="P133" s="68">
        <v>2</v>
      </c>
      <c r="Q133" s="16">
        <v>0</v>
      </c>
      <c r="R133" s="16">
        <v>0</v>
      </c>
      <c r="S133" s="16">
        <v>7</v>
      </c>
      <c r="T133" s="69">
        <v>11</v>
      </c>
    </row>
    <row r="134" spans="1:20">
      <c r="A134" s="16">
        <v>2016</v>
      </c>
      <c r="B134" s="168" t="s">
        <v>250</v>
      </c>
      <c r="C134" s="168" t="s">
        <v>736</v>
      </c>
      <c r="D134" s="168" t="s">
        <v>433</v>
      </c>
      <c r="E134" s="168" t="s">
        <v>356</v>
      </c>
      <c r="F134" s="68">
        <v>31</v>
      </c>
      <c r="G134" s="16">
        <v>26</v>
      </c>
      <c r="H134" s="16">
        <v>28</v>
      </c>
      <c r="I134" s="16">
        <v>32</v>
      </c>
      <c r="J134" s="69">
        <v>32</v>
      </c>
      <c r="K134" s="68">
        <v>28</v>
      </c>
      <c r="L134" s="16">
        <v>14</v>
      </c>
      <c r="M134" s="16">
        <v>20</v>
      </c>
      <c r="N134" s="16">
        <v>31</v>
      </c>
      <c r="O134" s="69">
        <v>32</v>
      </c>
      <c r="P134" s="68">
        <v>2</v>
      </c>
      <c r="Q134" s="16">
        <v>0</v>
      </c>
      <c r="R134" s="16">
        <v>0</v>
      </c>
      <c r="S134" s="16">
        <v>8</v>
      </c>
      <c r="T134" s="69">
        <v>12</v>
      </c>
    </row>
    <row r="135" spans="1:20">
      <c r="A135" s="16">
        <v>2016</v>
      </c>
      <c r="B135" s="168" t="s">
        <v>250</v>
      </c>
      <c r="C135" s="168" t="s">
        <v>736</v>
      </c>
      <c r="D135" s="168" t="s">
        <v>433</v>
      </c>
      <c r="E135" s="168" t="s">
        <v>357</v>
      </c>
      <c r="F135" s="68">
        <v>30</v>
      </c>
      <c r="G135" s="16">
        <v>24</v>
      </c>
      <c r="H135" s="16">
        <v>28</v>
      </c>
      <c r="I135" s="16">
        <v>32</v>
      </c>
      <c r="J135" s="69">
        <v>32</v>
      </c>
      <c r="K135" s="68">
        <v>25</v>
      </c>
      <c r="L135" s="16">
        <v>10</v>
      </c>
      <c r="M135" s="16">
        <v>17</v>
      </c>
      <c r="N135" s="16">
        <v>31</v>
      </c>
      <c r="O135" s="69">
        <v>32</v>
      </c>
      <c r="P135" s="68">
        <v>3</v>
      </c>
      <c r="Q135" s="16">
        <v>0</v>
      </c>
      <c r="R135" s="16">
        <v>0</v>
      </c>
      <c r="S135" s="16">
        <v>10</v>
      </c>
      <c r="T135" s="69">
        <v>14</v>
      </c>
    </row>
    <row r="136" spans="1:20">
      <c r="A136" s="16">
        <v>2016</v>
      </c>
      <c r="B136" s="168" t="s">
        <v>250</v>
      </c>
      <c r="C136" s="168" t="s">
        <v>736</v>
      </c>
      <c r="D136" s="168" t="s">
        <v>433</v>
      </c>
      <c r="E136" s="168" t="s">
        <v>358</v>
      </c>
      <c r="F136" s="68">
        <v>29</v>
      </c>
      <c r="G136" s="16">
        <v>23</v>
      </c>
      <c r="H136" s="16">
        <v>27</v>
      </c>
      <c r="I136" s="16">
        <v>32</v>
      </c>
      <c r="J136" s="69">
        <v>32</v>
      </c>
      <c r="K136" s="68">
        <v>22</v>
      </c>
      <c r="L136" s="16">
        <v>9</v>
      </c>
      <c r="M136" s="16">
        <v>15</v>
      </c>
      <c r="N136" s="16">
        <v>30</v>
      </c>
      <c r="O136" s="69">
        <v>32</v>
      </c>
      <c r="P136" s="68">
        <v>5</v>
      </c>
      <c r="Q136" s="16">
        <v>0</v>
      </c>
      <c r="R136" s="16">
        <v>1</v>
      </c>
      <c r="S136" s="16">
        <v>11</v>
      </c>
      <c r="T136" s="69">
        <v>15</v>
      </c>
    </row>
    <row r="137" spans="1:20">
      <c r="A137" s="16">
        <v>2016</v>
      </c>
      <c r="B137" s="168" t="s">
        <v>250</v>
      </c>
      <c r="C137" s="168" t="s">
        <v>736</v>
      </c>
      <c r="D137" s="168" t="s">
        <v>433</v>
      </c>
      <c r="E137" s="168" t="s">
        <v>359</v>
      </c>
      <c r="F137" s="68">
        <v>28</v>
      </c>
      <c r="G137" s="16">
        <v>22</v>
      </c>
      <c r="H137" s="16">
        <v>26</v>
      </c>
      <c r="I137" s="16">
        <v>31</v>
      </c>
      <c r="J137" s="69">
        <v>32</v>
      </c>
      <c r="K137" s="68">
        <v>19</v>
      </c>
      <c r="L137" s="16">
        <v>7</v>
      </c>
      <c r="M137" s="16">
        <v>13</v>
      </c>
      <c r="N137" s="16">
        <v>30</v>
      </c>
      <c r="O137" s="69">
        <v>31</v>
      </c>
      <c r="P137" s="68">
        <v>7</v>
      </c>
      <c r="Q137" s="16">
        <v>0</v>
      </c>
      <c r="R137" s="16">
        <v>1</v>
      </c>
      <c r="S137" s="16">
        <v>12</v>
      </c>
      <c r="T137" s="69">
        <v>16</v>
      </c>
    </row>
    <row r="138" spans="1:20">
      <c r="A138" s="16">
        <v>2016</v>
      </c>
      <c r="B138" s="168" t="s">
        <v>250</v>
      </c>
      <c r="C138" s="168" t="s">
        <v>736</v>
      </c>
      <c r="D138" s="168" t="s">
        <v>433</v>
      </c>
      <c r="E138" s="168" t="s">
        <v>360</v>
      </c>
      <c r="F138" s="68">
        <v>28</v>
      </c>
      <c r="G138" s="16">
        <v>18</v>
      </c>
      <c r="H138" s="16">
        <v>25</v>
      </c>
      <c r="I138" s="16">
        <v>31</v>
      </c>
      <c r="J138" s="69">
        <v>32</v>
      </c>
      <c r="K138" s="68">
        <v>16</v>
      </c>
      <c r="L138" s="16">
        <v>4</v>
      </c>
      <c r="M138" s="16">
        <v>10</v>
      </c>
      <c r="N138" s="16">
        <v>29</v>
      </c>
      <c r="O138" s="69">
        <v>32</v>
      </c>
      <c r="P138" s="68">
        <v>8</v>
      </c>
      <c r="Q138" s="16">
        <v>0</v>
      </c>
      <c r="R138" s="16">
        <v>1</v>
      </c>
      <c r="S138" s="16">
        <v>14</v>
      </c>
      <c r="T138" s="69">
        <v>18</v>
      </c>
    </row>
    <row r="139" spans="1:20">
      <c r="A139" s="16">
        <v>2016</v>
      </c>
      <c r="B139" s="168" t="s">
        <v>250</v>
      </c>
      <c r="C139" s="168" t="s">
        <v>736</v>
      </c>
      <c r="D139" s="168" t="s">
        <v>433</v>
      </c>
      <c r="E139" s="168" t="s">
        <v>361</v>
      </c>
      <c r="F139" s="68">
        <v>27</v>
      </c>
      <c r="G139" s="16">
        <v>11</v>
      </c>
      <c r="H139" s="16">
        <v>22</v>
      </c>
      <c r="I139" s="16">
        <v>29</v>
      </c>
      <c r="J139" s="69">
        <v>32</v>
      </c>
      <c r="K139" s="68">
        <v>12</v>
      </c>
      <c r="L139" s="16">
        <v>1</v>
      </c>
      <c r="M139" s="16">
        <v>6</v>
      </c>
      <c r="N139" s="16">
        <v>22</v>
      </c>
      <c r="O139" s="69">
        <v>31</v>
      </c>
      <c r="P139" s="68">
        <v>10</v>
      </c>
      <c r="Q139" s="16">
        <v>0</v>
      </c>
      <c r="R139" s="16">
        <v>2</v>
      </c>
      <c r="S139" s="16">
        <v>16</v>
      </c>
      <c r="T139" s="69">
        <v>20</v>
      </c>
    </row>
    <row r="140" spans="1:20">
      <c r="A140" s="16">
        <v>2016</v>
      </c>
      <c r="B140" s="168" t="s">
        <v>250</v>
      </c>
      <c r="C140" s="168" t="s">
        <v>736</v>
      </c>
      <c r="D140" s="168" t="s">
        <v>433</v>
      </c>
      <c r="E140" s="168" t="s">
        <v>362</v>
      </c>
      <c r="F140" s="68">
        <v>25</v>
      </c>
      <c r="G140" s="16">
        <v>8</v>
      </c>
      <c r="H140" s="16">
        <v>19</v>
      </c>
      <c r="I140" s="16">
        <v>28</v>
      </c>
      <c r="J140" s="69">
        <v>31</v>
      </c>
      <c r="K140" s="68">
        <v>8</v>
      </c>
      <c r="L140" s="16">
        <v>0</v>
      </c>
      <c r="M140" s="16">
        <v>4</v>
      </c>
      <c r="N140" s="16">
        <v>17</v>
      </c>
      <c r="O140" s="69">
        <v>30</v>
      </c>
      <c r="P140" s="68">
        <v>12</v>
      </c>
      <c r="Q140" s="16">
        <v>0</v>
      </c>
      <c r="R140" s="16">
        <v>3</v>
      </c>
      <c r="S140" s="16">
        <v>18</v>
      </c>
      <c r="T140" s="69">
        <v>21</v>
      </c>
    </row>
    <row r="141" spans="1:20">
      <c r="A141" s="16">
        <v>2016</v>
      </c>
      <c r="B141" s="168" t="s">
        <v>250</v>
      </c>
      <c r="C141" s="168" t="s">
        <v>736</v>
      </c>
      <c r="D141" s="168" t="s">
        <v>433</v>
      </c>
      <c r="E141" s="168" t="s">
        <v>363</v>
      </c>
      <c r="F141" s="68">
        <v>24</v>
      </c>
      <c r="G141" s="16">
        <v>6</v>
      </c>
      <c r="H141" s="16">
        <v>16</v>
      </c>
      <c r="I141" s="16">
        <v>28</v>
      </c>
      <c r="J141" s="69">
        <v>31</v>
      </c>
      <c r="K141" s="68">
        <v>7</v>
      </c>
      <c r="L141" s="16">
        <v>0</v>
      </c>
      <c r="M141" s="16">
        <v>2</v>
      </c>
      <c r="N141" s="16">
        <v>14</v>
      </c>
      <c r="O141" s="69">
        <v>29</v>
      </c>
      <c r="P141" s="68">
        <v>11</v>
      </c>
      <c r="Q141" s="16">
        <v>0</v>
      </c>
      <c r="R141" s="16">
        <v>2</v>
      </c>
      <c r="S141" s="16">
        <v>17</v>
      </c>
      <c r="T141" s="69">
        <v>21</v>
      </c>
    </row>
    <row r="142" spans="1:20">
      <c r="A142" s="16">
        <v>2016</v>
      </c>
      <c r="B142" s="168" t="s">
        <v>250</v>
      </c>
      <c r="C142" s="168" t="s">
        <v>736</v>
      </c>
      <c r="D142" s="168" t="s">
        <v>433</v>
      </c>
      <c r="E142" s="168" t="s">
        <v>364</v>
      </c>
      <c r="F142" s="68">
        <v>20</v>
      </c>
      <c r="G142" s="16">
        <v>0</v>
      </c>
      <c r="H142" s="16">
        <v>9</v>
      </c>
      <c r="I142" s="16">
        <v>26</v>
      </c>
      <c r="J142" s="69">
        <v>31</v>
      </c>
      <c r="K142" s="68">
        <v>5</v>
      </c>
      <c r="L142" s="16">
        <v>0</v>
      </c>
      <c r="M142" s="16">
        <v>0</v>
      </c>
      <c r="N142" s="16">
        <v>11</v>
      </c>
      <c r="O142" s="69">
        <v>28</v>
      </c>
      <c r="P142" s="68">
        <v>9</v>
      </c>
      <c r="Q142" s="16">
        <v>0</v>
      </c>
      <c r="R142" s="16">
        <v>1</v>
      </c>
      <c r="S142" s="16">
        <v>17</v>
      </c>
      <c r="T142" s="69">
        <v>20</v>
      </c>
    </row>
    <row r="143" spans="1:20">
      <c r="A143" s="16">
        <v>2016</v>
      </c>
      <c r="B143" s="168" t="s">
        <v>250</v>
      </c>
      <c r="C143" s="168" t="s">
        <v>736</v>
      </c>
      <c r="D143" s="168" t="s">
        <v>433</v>
      </c>
      <c r="E143" s="168" t="s">
        <v>365</v>
      </c>
      <c r="F143" s="68">
        <v>19</v>
      </c>
      <c r="G143" s="16">
        <v>1</v>
      </c>
      <c r="H143" s="16">
        <v>9</v>
      </c>
      <c r="I143" s="16">
        <v>25</v>
      </c>
      <c r="J143" s="69">
        <v>30</v>
      </c>
      <c r="K143" s="68">
        <v>4</v>
      </c>
      <c r="L143" s="16">
        <v>0</v>
      </c>
      <c r="M143" s="16">
        <v>0</v>
      </c>
      <c r="N143" s="16">
        <v>10</v>
      </c>
      <c r="O143" s="69">
        <v>28</v>
      </c>
      <c r="P143" s="68">
        <v>9</v>
      </c>
      <c r="Q143" s="16">
        <v>0</v>
      </c>
      <c r="R143" s="16">
        <v>1</v>
      </c>
      <c r="S143" s="16">
        <v>16</v>
      </c>
      <c r="T143" s="69">
        <v>20</v>
      </c>
    </row>
    <row r="144" spans="1:20">
      <c r="A144" s="16">
        <v>2016</v>
      </c>
      <c r="B144" s="168" t="s">
        <v>250</v>
      </c>
      <c r="C144" s="168" t="s">
        <v>736</v>
      </c>
      <c r="D144" s="168" t="s">
        <v>433</v>
      </c>
      <c r="E144" s="168" t="s">
        <v>737</v>
      </c>
      <c r="F144" s="68">
        <v>18</v>
      </c>
      <c r="G144" s="16">
        <v>0</v>
      </c>
      <c r="H144" s="16">
        <v>8</v>
      </c>
      <c r="I144" s="16">
        <v>25</v>
      </c>
      <c r="J144" s="69">
        <v>31</v>
      </c>
      <c r="K144" s="68">
        <v>4</v>
      </c>
      <c r="L144" s="16">
        <v>0</v>
      </c>
      <c r="M144" s="16">
        <v>0</v>
      </c>
      <c r="N144" s="16">
        <v>10</v>
      </c>
      <c r="O144" s="69">
        <v>29</v>
      </c>
      <c r="P144" s="68">
        <v>8</v>
      </c>
      <c r="Q144" s="16">
        <v>0</v>
      </c>
      <c r="R144" s="16">
        <v>1</v>
      </c>
      <c r="S144" s="16">
        <v>15</v>
      </c>
      <c r="T144" s="69">
        <v>19</v>
      </c>
    </row>
    <row r="145" spans="1:20">
      <c r="A145" s="16">
        <v>2016</v>
      </c>
      <c r="B145" s="168" t="s">
        <v>250</v>
      </c>
      <c r="C145" s="168" t="s">
        <v>736</v>
      </c>
      <c r="D145" s="168" t="s">
        <v>863</v>
      </c>
      <c r="E145" s="168" t="s">
        <v>1109</v>
      </c>
      <c r="F145" s="68">
        <v>30</v>
      </c>
      <c r="G145" s="16">
        <v>28</v>
      </c>
      <c r="H145" s="16">
        <v>28</v>
      </c>
      <c r="I145" s="16">
        <v>32</v>
      </c>
      <c r="J145" s="69">
        <v>32</v>
      </c>
      <c r="K145" s="68">
        <v>28</v>
      </c>
      <c r="L145" s="16">
        <v>22</v>
      </c>
      <c r="M145" s="16">
        <v>26</v>
      </c>
      <c r="N145" s="16">
        <v>31</v>
      </c>
      <c r="O145" s="69">
        <v>32</v>
      </c>
      <c r="P145" s="68">
        <v>1</v>
      </c>
      <c r="Q145" s="16">
        <v>0</v>
      </c>
      <c r="R145" s="16">
        <v>0</v>
      </c>
      <c r="S145" s="16">
        <v>3</v>
      </c>
      <c r="T145" s="69">
        <v>6</v>
      </c>
    </row>
    <row r="146" spans="1:20">
      <c r="A146" s="16">
        <v>2016</v>
      </c>
      <c r="B146" s="168" t="s">
        <v>250</v>
      </c>
      <c r="C146" s="168" t="s">
        <v>736</v>
      </c>
      <c r="D146" s="168" t="s">
        <v>863</v>
      </c>
      <c r="E146" s="168" t="s">
        <v>369</v>
      </c>
      <c r="F146" s="68">
        <v>32</v>
      </c>
      <c r="G146" s="16">
        <v>28</v>
      </c>
      <c r="H146" s="16">
        <v>29</v>
      </c>
      <c r="I146" s="16">
        <v>32</v>
      </c>
      <c r="J146" s="69">
        <v>32</v>
      </c>
      <c r="K146" s="68">
        <v>30</v>
      </c>
      <c r="L146" s="16">
        <v>21</v>
      </c>
      <c r="M146" s="16">
        <v>25</v>
      </c>
      <c r="N146" s="16">
        <v>32</v>
      </c>
      <c r="O146" s="69">
        <v>32</v>
      </c>
      <c r="P146" s="68">
        <v>1</v>
      </c>
      <c r="Q146" s="16">
        <v>0</v>
      </c>
      <c r="R146" s="16">
        <v>0</v>
      </c>
      <c r="S146" s="16">
        <v>4</v>
      </c>
      <c r="T146" s="69">
        <v>8</v>
      </c>
    </row>
    <row r="147" spans="1:20">
      <c r="A147" s="16">
        <v>2016</v>
      </c>
      <c r="B147" s="168" t="s">
        <v>250</v>
      </c>
      <c r="C147" s="168" t="s">
        <v>736</v>
      </c>
      <c r="D147" s="168" t="s">
        <v>863</v>
      </c>
      <c r="E147" s="168" t="s">
        <v>355</v>
      </c>
      <c r="F147" s="68">
        <v>31</v>
      </c>
      <c r="G147" s="16">
        <v>27</v>
      </c>
      <c r="H147" s="16">
        <v>29</v>
      </c>
      <c r="I147" s="16">
        <v>32</v>
      </c>
      <c r="J147" s="69">
        <v>32</v>
      </c>
      <c r="K147" s="68">
        <v>30</v>
      </c>
      <c r="L147" s="16">
        <v>18</v>
      </c>
      <c r="M147" s="16">
        <v>24</v>
      </c>
      <c r="N147" s="16">
        <v>31</v>
      </c>
      <c r="O147" s="69">
        <v>32</v>
      </c>
      <c r="P147" s="68">
        <v>1</v>
      </c>
      <c r="Q147" s="16">
        <v>0</v>
      </c>
      <c r="R147" s="16">
        <v>0</v>
      </c>
      <c r="S147" s="16">
        <v>5</v>
      </c>
      <c r="T147" s="69">
        <v>10</v>
      </c>
    </row>
    <row r="148" spans="1:20">
      <c r="A148" s="16">
        <v>2016</v>
      </c>
      <c r="B148" s="168" t="s">
        <v>250</v>
      </c>
      <c r="C148" s="168" t="s">
        <v>736</v>
      </c>
      <c r="D148" s="168" t="s">
        <v>863</v>
      </c>
      <c r="E148" s="168" t="s">
        <v>356</v>
      </c>
      <c r="F148" s="68">
        <v>31</v>
      </c>
      <c r="G148" s="16">
        <v>27</v>
      </c>
      <c r="H148" s="16">
        <v>28</v>
      </c>
      <c r="I148" s="16">
        <v>32</v>
      </c>
      <c r="J148" s="69">
        <v>32</v>
      </c>
      <c r="K148" s="68">
        <v>29</v>
      </c>
      <c r="L148" s="16">
        <v>15</v>
      </c>
      <c r="M148" s="16">
        <v>22</v>
      </c>
      <c r="N148" s="16">
        <v>31</v>
      </c>
      <c r="O148" s="69">
        <v>32</v>
      </c>
      <c r="P148" s="68">
        <v>1</v>
      </c>
      <c r="Q148" s="16">
        <v>0</v>
      </c>
      <c r="R148" s="16">
        <v>0</v>
      </c>
      <c r="S148" s="16">
        <v>7</v>
      </c>
      <c r="T148" s="69">
        <v>12</v>
      </c>
    </row>
    <row r="149" spans="1:20">
      <c r="A149" s="16">
        <v>2016</v>
      </c>
      <c r="B149" s="168" t="s">
        <v>250</v>
      </c>
      <c r="C149" s="168" t="s">
        <v>736</v>
      </c>
      <c r="D149" s="168" t="s">
        <v>863</v>
      </c>
      <c r="E149" s="168" t="s">
        <v>357</v>
      </c>
      <c r="F149" s="68">
        <v>31</v>
      </c>
      <c r="G149" s="16">
        <v>25</v>
      </c>
      <c r="H149" s="16">
        <v>28</v>
      </c>
      <c r="I149" s="16">
        <v>32</v>
      </c>
      <c r="J149" s="69">
        <v>32</v>
      </c>
      <c r="K149" s="68">
        <v>26</v>
      </c>
      <c r="L149" s="16">
        <v>12</v>
      </c>
      <c r="M149" s="16">
        <v>19</v>
      </c>
      <c r="N149" s="16">
        <v>31</v>
      </c>
      <c r="O149" s="69">
        <v>32</v>
      </c>
      <c r="P149" s="68">
        <v>2</v>
      </c>
      <c r="Q149" s="16">
        <v>0</v>
      </c>
      <c r="R149" s="16">
        <v>0</v>
      </c>
      <c r="S149" s="16">
        <v>9</v>
      </c>
      <c r="T149" s="69">
        <v>13</v>
      </c>
    </row>
    <row r="150" spans="1:20">
      <c r="A150" s="16">
        <v>2016</v>
      </c>
      <c r="B150" s="168" t="s">
        <v>250</v>
      </c>
      <c r="C150" s="168" t="s">
        <v>736</v>
      </c>
      <c r="D150" s="168" t="s">
        <v>863</v>
      </c>
      <c r="E150" s="168" t="s">
        <v>358</v>
      </c>
      <c r="F150" s="68">
        <v>30</v>
      </c>
      <c r="G150" s="16">
        <v>24</v>
      </c>
      <c r="H150" s="16">
        <v>28</v>
      </c>
      <c r="I150" s="16">
        <v>32</v>
      </c>
      <c r="J150" s="69">
        <v>32</v>
      </c>
      <c r="K150" s="68">
        <v>23</v>
      </c>
      <c r="L150" s="16">
        <v>10</v>
      </c>
      <c r="M150" s="16">
        <v>16</v>
      </c>
      <c r="N150" s="16">
        <v>31</v>
      </c>
      <c r="O150" s="69">
        <v>32</v>
      </c>
      <c r="P150" s="68">
        <v>5</v>
      </c>
      <c r="Q150" s="16">
        <v>0</v>
      </c>
      <c r="R150" s="16">
        <v>1</v>
      </c>
      <c r="S150" s="16">
        <v>11</v>
      </c>
      <c r="T150" s="69">
        <v>15</v>
      </c>
    </row>
    <row r="151" spans="1:20">
      <c r="A151" s="16">
        <v>2016</v>
      </c>
      <c r="B151" s="168" t="s">
        <v>250</v>
      </c>
      <c r="C151" s="168" t="s">
        <v>736</v>
      </c>
      <c r="D151" s="168" t="s">
        <v>863</v>
      </c>
      <c r="E151" s="168" t="s">
        <v>359</v>
      </c>
      <c r="F151" s="68">
        <v>29</v>
      </c>
      <c r="G151" s="16">
        <v>24</v>
      </c>
      <c r="H151" s="16">
        <v>27</v>
      </c>
      <c r="I151" s="16">
        <v>32</v>
      </c>
      <c r="J151" s="69">
        <v>32</v>
      </c>
      <c r="K151" s="68">
        <v>21</v>
      </c>
      <c r="L151" s="16">
        <v>9</v>
      </c>
      <c r="M151" s="16">
        <v>14</v>
      </c>
      <c r="N151" s="16">
        <v>30</v>
      </c>
      <c r="O151" s="69">
        <v>32</v>
      </c>
      <c r="P151" s="68">
        <v>6</v>
      </c>
      <c r="Q151" s="16">
        <v>0</v>
      </c>
      <c r="R151" s="16">
        <v>1</v>
      </c>
      <c r="S151" s="16">
        <v>12</v>
      </c>
      <c r="T151" s="69">
        <v>17</v>
      </c>
    </row>
    <row r="152" spans="1:20">
      <c r="A152" s="16">
        <v>2016</v>
      </c>
      <c r="B152" s="168" t="s">
        <v>250</v>
      </c>
      <c r="C152" s="168" t="s">
        <v>736</v>
      </c>
      <c r="D152" s="168" t="s">
        <v>863</v>
      </c>
      <c r="E152" s="168" t="s">
        <v>360</v>
      </c>
      <c r="F152" s="68">
        <v>28</v>
      </c>
      <c r="G152" s="16">
        <v>22</v>
      </c>
      <c r="H152" s="16">
        <v>26</v>
      </c>
      <c r="I152" s="16">
        <v>31</v>
      </c>
      <c r="J152" s="69">
        <v>32</v>
      </c>
      <c r="K152" s="68">
        <v>17</v>
      </c>
      <c r="L152" s="16">
        <v>6</v>
      </c>
      <c r="M152" s="16">
        <v>12</v>
      </c>
      <c r="N152" s="16">
        <v>30</v>
      </c>
      <c r="O152" s="69">
        <v>32</v>
      </c>
      <c r="P152" s="68">
        <v>9</v>
      </c>
      <c r="Q152" s="16">
        <v>0</v>
      </c>
      <c r="R152" s="16">
        <v>1</v>
      </c>
      <c r="S152" s="16">
        <v>14</v>
      </c>
      <c r="T152" s="69">
        <v>17</v>
      </c>
    </row>
    <row r="153" spans="1:20">
      <c r="A153" s="16">
        <v>2016</v>
      </c>
      <c r="B153" s="168" t="s">
        <v>250</v>
      </c>
      <c r="C153" s="168" t="s">
        <v>736</v>
      </c>
      <c r="D153" s="168" t="s">
        <v>863</v>
      </c>
      <c r="E153" s="168" t="s">
        <v>361</v>
      </c>
      <c r="F153" s="68">
        <v>28</v>
      </c>
      <c r="G153" s="16">
        <v>19</v>
      </c>
      <c r="H153" s="16">
        <v>25</v>
      </c>
      <c r="I153" s="16">
        <v>30</v>
      </c>
      <c r="J153" s="69">
        <v>32</v>
      </c>
      <c r="K153" s="68">
        <v>14</v>
      </c>
      <c r="L153" s="16">
        <v>3</v>
      </c>
      <c r="M153" s="16">
        <v>8</v>
      </c>
      <c r="N153" s="16">
        <v>23</v>
      </c>
      <c r="O153" s="69">
        <v>31</v>
      </c>
      <c r="P153" s="68">
        <v>12</v>
      </c>
      <c r="Q153" s="16">
        <v>0</v>
      </c>
      <c r="R153" s="16">
        <v>3</v>
      </c>
      <c r="S153" s="16">
        <v>16</v>
      </c>
      <c r="T153" s="69">
        <v>20</v>
      </c>
    </row>
    <row r="154" spans="1:20">
      <c r="A154" s="16">
        <v>2016</v>
      </c>
      <c r="B154" s="168" t="s">
        <v>250</v>
      </c>
      <c r="C154" s="168" t="s">
        <v>736</v>
      </c>
      <c r="D154" s="168" t="s">
        <v>863</v>
      </c>
      <c r="E154" s="168" t="s">
        <v>362</v>
      </c>
      <c r="F154" s="68">
        <v>27</v>
      </c>
      <c r="G154" s="16">
        <v>14</v>
      </c>
      <c r="H154" s="16">
        <v>23</v>
      </c>
      <c r="I154" s="16">
        <v>29</v>
      </c>
      <c r="J154" s="69">
        <v>32</v>
      </c>
      <c r="K154" s="68">
        <v>10</v>
      </c>
      <c r="L154" s="16">
        <v>1</v>
      </c>
      <c r="M154" s="16">
        <v>6</v>
      </c>
      <c r="N154" s="16">
        <v>20</v>
      </c>
      <c r="O154" s="69">
        <v>30</v>
      </c>
      <c r="P154" s="68">
        <v>13</v>
      </c>
      <c r="Q154" s="16">
        <v>1</v>
      </c>
      <c r="R154" s="16">
        <v>3</v>
      </c>
      <c r="S154" s="16">
        <v>18</v>
      </c>
      <c r="T154" s="69">
        <v>21</v>
      </c>
    </row>
    <row r="155" spans="1:20">
      <c r="A155" s="16">
        <v>2016</v>
      </c>
      <c r="B155" s="168" t="s">
        <v>250</v>
      </c>
      <c r="C155" s="168" t="s">
        <v>736</v>
      </c>
      <c r="D155" s="168" t="s">
        <v>863</v>
      </c>
      <c r="E155" s="168" t="s">
        <v>363</v>
      </c>
      <c r="F155" s="68">
        <v>25</v>
      </c>
      <c r="G155" s="16">
        <v>10</v>
      </c>
      <c r="H155" s="16">
        <v>20</v>
      </c>
      <c r="I155" s="16">
        <v>28</v>
      </c>
      <c r="J155" s="69">
        <v>31</v>
      </c>
      <c r="K155" s="68">
        <v>8</v>
      </c>
      <c r="L155" s="16">
        <v>0</v>
      </c>
      <c r="M155" s="16">
        <v>3</v>
      </c>
      <c r="N155" s="16">
        <v>17</v>
      </c>
      <c r="O155" s="69">
        <v>29</v>
      </c>
      <c r="P155" s="68">
        <v>14</v>
      </c>
      <c r="Q155" s="16">
        <v>1</v>
      </c>
      <c r="R155" s="16">
        <v>4</v>
      </c>
      <c r="S155" s="16">
        <v>19</v>
      </c>
      <c r="T155" s="69">
        <v>22</v>
      </c>
    </row>
    <row r="156" spans="1:20">
      <c r="A156" s="16">
        <v>2016</v>
      </c>
      <c r="B156" s="168" t="s">
        <v>250</v>
      </c>
      <c r="C156" s="168" t="s">
        <v>736</v>
      </c>
      <c r="D156" s="168" t="s">
        <v>863</v>
      </c>
      <c r="E156" s="168" t="s">
        <v>364</v>
      </c>
      <c r="F156" s="68">
        <v>24</v>
      </c>
      <c r="G156" s="16">
        <v>8</v>
      </c>
      <c r="H156" s="16">
        <v>18</v>
      </c>
      <c r="I156" s="16">
        <v>27</v>
      </c>
      <c r="J156" s="69">
        <v>30</v>
      </c>
      <c r="K156" s="68">
        <v>6</v>
      </c>
      <c r="L156" s="16">
        <v>0</v>
      </c>
      <c r="M156" s="16">
        <v>1</v>
      </c>
      <c r="N156" s="16">
        <v>14</v>
      </c>
      <c r="O156" s="69">
        <v>27</v>
      </c>
      <c r="P156" s="68">
        <v>13</v>
      </c>
      <c r="Q156" s="16">
        <v>1</v>
      </c>
      <c r="R156" s="16">
        <v>4</v>
      </c>
      <c r="S156" s="16">
        <v>19</v>
      </c>
      <c r="T156" s="69">
        <v>21</v>
      </c>
    </row>
    <row r="157" spans="1:20">
      <c r="A157" s="16">
        <v>2016</v>
      </c>
      <c r="B157" s="168" t="s">
        <v>250</v>
      </c>
      <c r="C157" s="168" t="s">
        <v>736</v>
      </c>
      <c r="D157" s="168" t="s">
        <v>863</v>
      </c>
      <c r="E157" s="168" t="s">
        <v>365</v>
      </c>
      <c r="F157" s="68">
        <v>22</v>
      </c>
      <c r="G157" s="16">
        <v>4</v>
      </c>
      <c r="H157" s="16">
        <v>13</v>
      </c>
      <c r="I157" s="16">
        <v>26</v>
      </c>
      <c r="J157" s="69">
        <v>29</v>
      </c>
      <c r="K157" s="68">
        <v>5</v>
      </c>
      <c r="L157" s="16">
        <v>0</v>
      </c>
      <c r="M157" s="16">
        <v>1</v>
      </c>
      <c r="N157" s="16">
        <v>11</v>
      </c>
      <c r="O157" s="69">
        <v>22</v>
      </c>
      <c r="P157" s="68">
        <v>11</v>
      </c>
      <c r="Q157" s="16">
        <v>0</v>
      </c>
      <c r="R157" s="16">
        <v>5</v>
      </c>
      <c r="S157" s="16">
        <v>17</v>
      </c>
      <c r="T157" s="69">
        <v>22</v>
      </c>
    </row>
    <row r="158" spans="1:20">
      <c r="A158" s="16">
        <v>2016</v>
      </c>
      <c r="B158" s="168" t="s">
        <v>250</v>
      </c>
      <c r="C158" s="168" t="s">
        <v>736</v>
      </c>
      <c r="D158" s="168" t="s">
        <v>863</v>
      </c>
      <c r="E158" s="168" t="s">
        <v>737</v>
      </c>
      <c r="F158" s="68">
        <v>20</v>
      </c>
      <c r="G158" s="16">
        <v>4</v>
      </c>
      <c r="H158" s="16">
        <v>11</v>
      </c>
      <c r="I158" s="16">
        <v>25</v>
      </c>
      <c r="J158" s="69">
        <v>30</v>
      </c>
      <c r="K158" s="68">
        <v>5</v>
      </c>
      <c r="L158" s="16">
        <v>0</v>
      </c>
      <c r="M158" s="16">
        <v>1</v>
      </c>
      <c r="N158" s="16">
        <v>11</v>
      </c>
      <c r="O158" s="69">
        <v>27</v>
      </c>
      <c r="P158" s="68">
        <v>10</v>
      </c>
      <c r="Q158" s="16">
        <v>0</v>
      </c>
      <c r="R158" s="16">
        <v>2</v>
      </c>
      <c r="S158" s="16">
        <v>16</v>
      </c>
      <c r="T158" s="69">
        <v>19</v>
      </c>
    </row>
    <row r="159" spans="1:20">
      <c r="A159" s="16">
        <v>2016</v>
      </c>
      <c r="B159" s="168" t="s">
        <v>250</v>
      </c>
      <c r="C159" s="168" t="s">
        <v>736</v>
      </c>
      <c r="D159" s="168" t="s">
        <v>864</v>
      </c>
      <c r="E159" s="168" t="s">
        <v>1109</v>
      </c>
      <c r="F159" s="68">
        <v>31</v>
      </c>
      <c r="G159" s="16">
        <v>28</v>
      </c>
      <c r="H159" s="16">
        <v>28</v>
      </c>
      <c r="I159" s="16">
        <v>32</v>
      </c>
      <c r="J159" s="69">
        <v>32</v>
      </c>
      <c r="K159" s="68">
        <v>28</v>
      </c>
      <c r="L159" s="16">
        <v>24</v>
      </c>
      <c r="M159" s="16">
        <v>26</v>
      </c>
      <c r="N159" s="16">
        <v>32</v>
      </c>
      <c r="O159" s="69">
        <v>32</v>
      </c>
      <c r="P159" s="68">
        <v>1</v>
      </c>
      <c r="Q159" s="16">
        <v>0</v>
      </c>
      <c r="R159" s="16">
        <v>0</v>
      </c>
      <c r="S159" s="16">
        <v>2</v>
      </c>
      <c r="T159" s="69">
        <v>7</v>
      </c>
    </row>
    <row r="160" spans="1:20">
      <c r="A160" s="16">
        <v>2016</v>
      </c>
      <c r="B160" s="168" t="s">
        <v>250</v>
      </c>
      <c r="C160" s="168" t="s">
        <v>736</v>
      </c>
      <c r="D160" s="168" t="s">
        <v>864</v>
      </c>
      <c r="E160" s="168" t="s">
        <v>369</v>
      </c>
      <c r="F160" s="68">
        <v>32</v>
      </c>
      <c r="G160" s="16">
        <v>28</v>
      </c>
      <c r="H160" s="16">
        <v>29</v>
      </c>
      <c r="I160" s="16">
        <v>32</v>
      </c>
      <c r="J160" s="69">
        <v>32</v>
      </c>
      <c r="K160" s="68">
        <v>30</v>
      </c>
      <c r="L160" s="16">
        <v>21</v>
      </c>
      <c r="M160" s="16">
        <v>26</v>
      </c>
      <c r="N160" s="16">
        <v>32</v>
      </c>
      <c r="O160" s="69">
        <v>32</v>
      </c>
      <c r="P160" s="68">
        <v>1</v>
      </c>
      <c r="Q160" s="16">
        <v>0</v>
      </c>
      <c r="R160" s="16">
        <v>0</v>
      </c>
      <c r="S160" s="16">
        <v>3</v>
      </c>
      <c r="T160" s="69">
        <v>8</v>
      </c>
    </row>
    <row r="161" spans="1:20">
      <c r="A161" s="16">
        <v>2016</v>
      </c>
      <c r="B161" s="168" t="s">
        <v>250</v>
      </c>
      <c r="C161" s="168" t="s">
        <v>736</v>
      </c>
      <c r="D161" s="168" t="s">
        <v>864</v>
      </c>
      <c r="E161" s="168" t="s">
        <v>355</v>
      </c>
      <c r="F161" s="68">
        <v>32</v>
      </c>
      <c r="G161" s="16">
        <v>28</v>
      </c>
      <c r="H161" s="16">
        <v>29</v>
      </c>
      <c r="I161" s="16">
        <v>32</v>
      </c>
      <c r="J161" s="69">
        <v>32</v>
      </c>
      <c r="K161" s="68">
        <v>30</v>
      </c>
      <c r="L161" s="16">
        <v>19</v>
      </c>
      <c r="M161" s="16">
        <v>25</v>
      </c>
      <c r="N161" s="16">
        <v>32</v>
      </c>
      <c r="O161" s="69">
        <v>32</v>
      </c>
      <c r="P161" s="68">
        <v>1</v>
      </c>
      <c r="Q161" s="16">
        <v>0</v>
      </c>
      <c r="R161" s="16">
        <v>0</v>
      </c>
      <c r="S161" s="16">
        <v>4</v>
      </c>
      <c r="T161" s="69">
        <v>10</v>
      </c>
    </row>
    <row r="162" spans="1:20">
      <c r="A162" s="16">
        <v>2016</v>
      </c>
      <c r="B162" s="168" t="s">
        <v>250</v>
      </c>
      <c r="C162" s="168" t="s">
        <v>736</v>
      </c>
      <c r="D162" s="168" t="s">
        <v>864</v>
      </c>
      <c r="E162" s="168" t="s">
        <v>356</v>
      </c>
      <c r="F162" s="68">
        <v>31</v>
      </c>
      <c r="G162" s="16">
        <v>27</v>
      </c>
      <c r="H162" s="16">
        <v>29</v>
      </c>
      <c r="I162" s="16">
        <v>32</v>
      </c>
      <c r="J162" s="69">
        <v>32</v>
      </c>
      <c r="K162" s="68">
        <v>29</v>
      </c>
      <c r="L162" s="16">
        <v>17</v>
      </c>
      <c r="M162" s="16">
        <v>22</v>
      </c>
      <c r="N162" s="16">
        <v>31</v>
      </c>
      <c r="O162" s="69">
        <v>32</v>
      </c>
      <c r="P162" s="68">
        <v>1</v>
      </c>
      <c r="Q162" s="16">
        <v>0</v>
      </c>
      <c r="R162" s="16">
        <v>0</v>
      </c>
      <c r="S162" s="16">
        <v>6</v>
      </c>
      <c r="T162" s="69">
        <v>11</v>
      </c>
    </row>
    <row r="163" spans="1:20">
      <c r="A163" s="16">
        <v>2016</v>
      </c>
      <c r="B163" s="168" t="s">
        <v>250</v>
      </c>
      <c r="C163" s="168" t="s">
        <v>736</v>
      </c>
      <c r="D163" s="168" t="s">
        <v>864</v>
      </c>
      <c r="E163" s="168" t="s">
        <v>357</v>
      </c>
      <c r="F163" s="68">
        <v>31</v>
      </c>
      <c r="G163" s="16">
        <v>27</v>
      </c>
      <c r="H163" s="16">
        <v>28</v>
      </c>
      <c r="I163" s="16">
        <v>32</v>
      </c>
      <c r="J163" s="69">
        <v>32</v>
      </c>
      <c r="K163" s="68">
        <v>27</v>
      </c>
      <c r="L163" s="16">
        <v>14</v>
      </c>
      <c r="M163" s="16">
        <v>20</v>
      </c>
      <c r="N163" s="16">
        <v>31</v>
      </c>
      <c r="O163" s="69">
        <v>32</v>
      </c>
      <c r="P163" s="68">
        <v>2</v>
      </c>
      <c r="Q163" s="16">
        <v>0</v>
      </c>
      <c r="R163" s="16">
        <v>0</v>
      </c>
      <c r="S163" s="16">
        <v>9</v>
      </c>
      <c r="T163" s="69">
        <v>13</v>
      </c>
    </row>
    <row r="164" spans="1:20">
      <c r="A164" s="16">
        <v>2016</v>
      </c>
      <c r="B164" s="168" t="s">
        <v>250</v>
      </c>
      <c r="C164" s="168" t="s">
        <v>736</v>
      </c>
      <c r="D164" s="168" t="s">
        <v>864</v>
      </c>
      <c r="E164" s="168" t="s">
        <v>358</v>
      </c>
      <c r="F164" s="68">
        <v>30</v>
      </c>
      <c r="G164" s="16">
        <v>25</v>
      </c>
      <c r="H164" s="16">
        <v>28</v>
      </c>
      <c r="I164" s="16">
        <v>32</v>
      </c>
      <c r="J164" s="69">
        <v>32</v>
      </c>
      <c r="K164" s="68">
        <v>24</v>
      </c>
      <c r="L164" s="16">
        <v>12</v>
      </c>
      <c r="M164" s="16">
        <v>17</v>
      </c>
      <c r="N164" s="16">
        <v>31</v>
      </c>
      <c r="O164" s="69">
        <v>32</v>
      </c>
      <c r="P164" s="68">
        <v>4</v>
      </c>
      <c r="Q164" s="16">
        <v>0</v>
      </c>
      <c r="R164" s="16">
        <v>1</v>
      </c>
      <c r="S164" s="16">
        <v>10</v>
      </c>
      <c r="T164" s="69">
        <v>14</v>
      </c>
    </row>
    <row r="165" spans="1:20">
      <c r="A165" s="16">
        <v>2016</v>
      </c>
      <c r="B165" s="168" t="s">
        <v>250</v>
      </c>
      <c r="C165" s="168" t="s">
        <v>736</v>
      </c>
      <c r="D165" s="168" t="s">
        <v>864</v>
      </c>
      <c r="E165" s="168" t="s">
        <v>359</v>
      </c>
      <c r="F165" s="68">
        <v>30</v>
      </c>
      <c r="G165" s="16">
        <v>24</v>
      </c>
      <c r="H165" s="16">
        <v>27</v>
      </c>
      <c r="I165" s="16">
        <v>32</v>
      </c>
      <c r="J165" s="69">
        <v>32</v>
      </c>
      <c r="K165" s="68">
        <v>21</v>
      </c>
      <c r="L165" s="16">
        <v>10</v>
      </c>
      <c r="M165" s="16">
        <v>15</v>
      </c>
      <c r="N165" s="16">
        <v>31</v>
      </c>
      <c r="O165" s="69">
        <v>32</v>
      </c>
      <c r="P165" s="68">
        <v>6</v>
      </c>
      <c r="Q165" s="16">
        <v>0</v>
      </c>
      <c r="R165" s="16">
        <v>1</v>
      </c>
      <c r="S165" s="16">
        <v>12</v>
      </c>
      <c r="T165" s="69">
        <v>16</v>
      </c>
    </row>
    <row r="166" spans="1:20">
      <c r="A166" s="16">
        <v>2016</v>
      </c>
      <c r="B166" s="168" t="s">
        <v>250</v>
      </c>
      <c r="C166" s="168" t="s">
        <v>736</v>
      </c>
      <c r="D166" s="168" t="s">
        <v>864</v>
      </c>
      <c r="E166" s="168" t="s">
        <v>360</v>
      </c>
      <c r="F166" s="68">
        <v>28</v>
      </c>
      <c r="G166" s="16">
        <v>21</v>
      </c>
      <c r="H166" s="16">
        <v>27</v>
      </c>
      <c r="I166" s="16">
        <v>32</v>
      </c>
      <c r="J166" s="69">
        <v>32</v>
      </c>
      <c r="K166" s="68">
        <v>18</v>
      </c>
      <c r="L166" s="16">
        <v>6</v>
      </c>
      <c r="M166" s="16">
        <v>12</v>
      </c>
      <c r="N166" s="16">
        <v>30</v>
      </c>
      <c r="O166" s="69">
        <v>32</v>
      </c>
      <c r="P166" s="68">
        <v>8</v>
      </c>
      <c r="Q166" s="16">
        <v>0</v>
      </c>
      <c r="R166" s="16">
        <v>1</v>
      </c>
      <c r="S166" s="16">
        <v>14</v>
      </c>
      <c r="T166" s="69">
        <v>18</v>
      </c>
    </row>
    <row r="167" spans="1:20">
      <c r="A167" s="16">
        <v>2016</v>
      </c>
      <c r="B167" s="168" t="s">
        <v>250</v>
      </c>
      <c r="C167" s="168" t="s">
        <v>736</v>
      </c>
      <c r="D167" s="168" t="s">
        <v>864</v>
      </c>
      <c r="E167" s="168" t="s">
        <v>361</v>
      </c>
      <c r="F167" s="68">
        <v>28</v>
      </c>
      <c r="G167" s="16">
        <v>22</v>
      </c>
      <c r="H167" s="16">
        <v>25</v>
      </c>
      <c r="I167" s="16">
        <v>31</v>
      </c>
      <c r="J167" s="69">
        <v>32</v>
      </c>
      <c r="K167" s="68">
        <v>15</v>
      </c>
      <c r="L167" s="16">
        <v>5</v>
      </c>
      <c r="M167" s="16">
        <v>9</v>
      </c>
      <c r="N167" s="16">
        <v>26</v>
      </c>
      <c r="O167" s="69">
        <v>31</v>
      </c>
      <c r="P167" s="68">
        <v>11</v>
      </c>
      <c r="Q167" s="16">
        <v>0</v>
      </c>
      <c r="R167" s="16">
        <v>2</v>
      </c>
      <c r="S167" s="16">
        <v>16</v>
      </c>
      <c r="T167" s="69">
        <v>20</v>
      </c>
    </row>
    <row r="168" spans="1:20">
      <c r="A168" s="16">
        <v>2016</v>
      </c>
      <c r="B168" s="168" t="s">
        <v>250</v>
      </c>
      <c r="C168" s="168" t="s">
        <v>736</v>
      </c>
      <c r="D168" s="168" t="s">
        <v>864</v>
      </c>
      <c r="E168" s="168" t="s">
        <v>362</v>
      </c>
      <c r="F168" s="68">
        <v>27</v>
      </c>
      <c r="G168" s="16">
        <v>17</v>
      </c>
      <c r="H168" s="16">
        <v>24</v>
      </c>
      <c r="I168" s="16">
        <v>29</v>
      </c>
      <c r="J168" s="69">
        <v>32</v>
      </c>
      <c r="K168" s="68">
        <v>12</v>
      </c>
      <c r="L168" s="16">
        <v>2</v>
      </c>
      <c r="M168" s="16">
        <v>7</v>
      </c>
      <c r="N168" s="16">
        <v>22</v>
      </c>
      <c r="O168" s="69">
        <v>30</v>
      </c>
      <c r="P168" s="68">
        <v>12</v>
      </c>
      <c r="Q168" s="16">
        <v>1</v>
      </c>
      <c r="R168" s="16">
        <v>3</v>
      </c>
      <c r="S168" s="16">
        <v>18</v>
      </c>
      <c r="T168" s="69">
        <v>21</v>
      </c>
    </row>
    <row r="169" spans="1:20">
      <c r="A169" s="16">
        <v>2016</v>
      </c>
      <c r="B169" s="168" t="s">
        <v>250</v>
      </c>
      <c r="C169" s="168" t="s">
        <v>736</v>
      </c>
      <c r="D169" s="168" t="s">
        <v>864</v>
      </c>
      <c r="E169" s="168" t="s">
        <v>363</v>
      </c>
      <c r="F169" s="68">
        <v>27</v>
      </c>
      <c r="G169" s="16">
        <v>14</v>
      </c>
      <c r="H169" s="16">
        <v>23</v>
      </c>
      <c r="I169" s="16">
        <v>29</v>
      </c>
      <c r="J169" s="69">
        <v>32</v>
      </c>
      <c r="K169" s="68">
        <v>10</v>
      </c>
      <c r="L169" s="16">
        <v>0</v>
      </c>
      <c r="M169" s="16">
        <v>5</v>
      </c>
      <c r="N169" s="16">
        <v>20</v>
      </c>
      <c r="O169" s="69">
        <v>30</v>
      </c>
      <c r="P169" s="68">
        <v>13</v>
      </c>
      <c r="Q169" s="16">
        <v>1</v>
      </c>
      <c r="R169" s="16">
        <v>3</v>
      </c>
      <c r="S169" s="16">
        <v>19</v>
      </c>
      <c r="T169" s="69">
        <v>21</v>
      </c>
    </row>
    <row r="170" spans="1:20">
      <c r="A170" s="16">
        <v>2016</v>
      </c>
      <c r="B170" s="168" t="s">
        <v>250</v>
      </c>
      <c r="C170" s="168" t="s">
        <v>736</v>
      </c>
      <c r="D170" s="168" t="s">
        <v>864</v>
      </c>
      <c r="E170" s="168" t="s">
        <v>364</v>
      </c>
      <c r="F170" s="68">
        <v>26</v>
      </c>
      <c r="G170" s="16">
        <v>11</v>
      </c>
      <c r="H170" s="16">
        <v>21</v>
      </c>
      <c r="I170" s="16">
        <v>28</v>
      </c>
      <c r="J170" s="69">
        <v>31</v>
      </c>
      <c r="K170" s="68">
        <v>9</v>
      </c>
      <c r="L170" s="16">
        <v>0</v>
      </c>
      <c r="M170" s="16">
        <v>4</v>
      </c>
      <c r="N170" s="16">
        <v>20</v>
      </c>
      <c r="O170" s="69">
        <v>29</v>
      </c>
      <c r="P170" s="68">
        <v>12</v>
      </c>
      <c r="Q170" s="16">
        <v>0</v>
      </c>
      <c r="R170" s="16">
        <v>2</v>
      </c>
      <c r="S170" s="16">
        <v>18</v>
      </c>
      <c r="T170" s="69">
        <v>21</v>
      </c>
    </row>
    <row r="171" spans="1:20">
      <c r="A171" s="16">
        <v>2016</v>
      </c>
      <c r="B171" s="168" t="s">
        <v>250</v>
      </c>
      <c r="C171" s="168" t="s">
        <v>736</v>
      </c>
      <c r="D171" s="168" t="s">
        <v>864</v>
      </c>
      <c r="E171" s="168" t="s">
        <v>365</v>
      </c>
      <c r="F171" s="68">
        <v>25</v>
      </c>
      <c r="G171" s="16">
        <v>10</v>
      </c>
      <c r="H171" s="16">
        <v>19</v>
      </c>
      <c r="I171" s="16">
        <v>28</v>
      </c>
      <c r="J171" s="69">
        <v>32</v>
      </c>
      <c r="K171" s="68">
        <v>8</v>
      </c>
      <c r="L171" s="16">
        <v>0</v>
      </c>
      <c r="M171" s="16">
        <v>3</v>
      </c>
      <c r="N171" s="16">
        <v>16</v>
      </c>
      <c r="O171" s="69">
        <v>29</v>
      </c>
      <c r="P171" s="68">
        <v>13</v>
      </c>
      <c r="Q171" s="16">
        <v>1</v>
      </c>
      <c r="R171" s="16">
        <v>4</v>
      </c>
      <c r="S171" s="16">
        <v>17</v>
      </c>
      <c r="T171" s="69">
        <v>20</v>
      </c>
    </row>
    <row r="172" spans="1:20">
      <c r="A172" s="16">
        <v>2016</v>
      </c>
      <c r="B172" s="168" t="s">
        <v>250</v>
      </c>
      <c r="C172" s="168" t="s">
        <v>736</v>
      </c>
      <c r="D172" s="168" t="s">
        <v>864</v>
      </c>
      <c r="E172" s="168" t="s">
        <v>737</v>
      </c>
      <c r="F172" s="68">
        <v>22</v>
      </c>
      <c r="G172" s="16">
        <v>1</v>
      </c>
      <c r="H172" s="16">
        <v>12</v>
      </c>
      <c r="I172" s="16">
        <v>26</v>
      </c>
      <c r="J172" s="69">
        <v>31</v>
      </c>
      <c r="K172" s="68">
        <v>5</v>
      </c>
      <c r="L172" s="16">
        <v>0</v>
      </c>
      <c r="M172" s="16">
        <v>1</v>
      </c>
      <c r="N172" s="16">
        <v>11</v>
      </c>
      <c r="O172" s="69">
        <v>28</v>
      </c>
      <c r="P172" s="68">
        <v>10</v>
      </c>
      <c r="Q172" s="16">
        <v>0</v>
      </c>
      <c r="R172" s="16">
        <v>2</v>
      </c>
      <c r="S172" s="16">
        <v>17</v>
      </c>
      <c r="T172" s="69">
        <v>22</v>
      </c>
    </row>
    <row r="173" spans="1:20">
      <c r="A173" s="16">
        <v>2016</v>
      </c>
      <c r="B173" s="168" t="s">
        <v>250</v>
      </c>
      <c r="C173" s="168" t="s">
        <v>739</v>
      </c>
      <c r="D173" s="168" t="s">
        <v>432</v>
      </c>
      <c r="E173" s="168" t="s">
        <v>1109</v>
      </c>
      <c r="F173" s="68">
        <v>28</v>
      </c>
      <c r="G173" s="16">
        <v>27</v>
      </c>
      <c r="H173" s="16">
        <v>28</v>
      </c>
      <c r="I173" s="16">
        <v>30</v>
      </c>
      <c r="J173" s="69">
        <v>32</v>
      </c>
      <c r="K173" s="68">
        <v>26</v>
      </c>
      <c r="L173" s="16">
        <v>19</v>
      </c>
      <c r="M173" s="16">
        <v>22</v>
      </c>
      <c r="N173" s="16">
        <v>28</v>
      </c>
      <c r="O173" s="69">
        <v>30</v>
      </c>
      <c r="P173" s="68">
        <v>3</v>
      </c>
      <c r="Q173" s="16">
        <v>0</v>
      </c>
      <c r="R173" s="16">
        <v>0</v>
      </c>
      <c r="S173" s="16">
        <v>6</v>
      </c>
      <c r="T173" s="69">
        <v>10</v>
      </c>
    </row>
    <row r="174" spans="1:20">
      <c r="A174" s="16">
        <v>2016</v>
      </c>
      <c r="B174" s="168" t="s">
        <v>250</v>
      </c>
      <c r="C174" s="168" t="s">
        <v>739</v>
      </c>
      <c r="D174" s="168" t="s">
        <v>432</v>
      </c>
      <c r="E174" s="168" t="s">
        <v>369</v>
      </c>
      <c r="F174" s="68">
        <v>29</v>
      </c>
      <c r="G174" s="16">
        <v>27</v>
      </c>
      <c r="H174" s="16">
        <v>28</v>
      </c>
      <c r="I174" s="16">
        <v>31</v>
      </c>
      <c r="J174" s="69">
        <v>32</v>
      </c>
      <c r="K174" s="68">
        <v>25</v>
      </c>
      <c r="L174" s="16">
        <v>16</v>
      </c>
      <c r="M174" s="16">
        <v>21</v>
      </c>
      <c r="N174" s="16">
        <v>28</v>
      </c>
      <c r="O174" s="69">
        <v>31</v>
      </c>
      <c r="P174" s="68">
        <v>4</v>
      </c>
      <c r="Q174" s="16">
        <v>0</v>
      </c>
      <c r="R174" s="16">
        <v>1</v>
      </c>
      <c r="S174" s="16">
        <v>8</v>
      </c>
      <c r="T174" s="69">
        <v>12</v>
      </c>
    </row>
    <row r="175" spans="1:20">
      <c r="A175" s="16">
        <v>2016</v>
      </c>
      <c r="B175" s="168" t="s">
        <v>250</v>
      </c>
      <c r="C175" s="168" t="s">
        <v>739</v>
      </c>
      <c r="D175" s="168" t="s">
        <v>432</v>
      </c>
      <c r="E175" s="168" t="s">
        <v>355</v>
      </c>
      <c r="F175" s="68">
        <v>29</v>
      </c>
      <c r="G175" s="16">
        <v>26</v>
      </c>
      <c r="H175" s="16">
        <v>28</v>
      </c>
      <c r="I175" s="16">
        <v>31</v>
      </c>
      <c r="J175" s="69">
        <v>32</v>
      </c>
      <c r="K175" s="68">
        <v>23</v>
      </c>
      <c r="L175" s="16">
        <v>13</v>
      </c>
      <c r="M175" s="16">
        <v>19</v>
      </c>
      <c r="N175" s="16">
        <v>28</v>
      </c>
      <c r="O175" s="69">
        <v>31</v>
      </c>
      <c r="P175" s="68">
        <v>6</v>
      </c>
      <c r="Q175" s="16">
        <v>0</v>
      </c>
      <c r="R175" s="16">
        <v>2</v>
      </c>
      <c r="S175" s="16">
        <v>10</v>
      </c>
      <c r="T175" s="69">
        <v>14</v>
      </c>
    </row>
    <row r="176" spans="1:20">
      <c r="A176" s="16">
        <v>2016</v>
      </c>
      <c r="B176" s="168" t="s">
        <v>250</v>
      </c>
      <c r="C176" s="168" t="s">
        <v>739</v>
      </c>
      <c r="D176" s="168" t="s">
        <v>432</v>
      </c>
      <c r="E176" s="168" t="s">
        <v>356</v>
      </c>
      <c r="F176" s="68">
        <v>29</v>
      </c>
      <c r="G176" s="16">
        <v>25</v>
      </c>
      <c r="H176" s="16">
        <v>27</v>
      </c>
      <c r="I176" s="16">
        <v>31</v>
      </c>
      <c r="J176" s="69">
        <v>32</v>
      </c>
      <c r="K176" s="68">
        <v>22</v>
      </c>
      <c r="L176" s="16">
        <v>12</v>
      </c>
      <c r="M176" s="16">
        <v>17</v>
      </c>
      <c r="N176" s="16">
        <v>27</v>
      </c>
      <c r="O176" s="69">
        <v>30</v>
      </c>
      <c r="P176" s="68">
        <v>7</v>
      </c>
      <c r="Q176" s="16">
        <v>0</v>
      </c>
      <c r="R176" s="16">
        <v>3</v>
      </c>
      <c r="S176" s="16">
        <v>11</v>
      </c>
      <c r="T176" s="69">
        <v>15</v>
      </c>
    </row>
    <row r="177" spans="1:20">
      <c r="A177" s="16">
        <v>2016</v>
      </c>
      <c r="B177" s="168" t="s">
        <v>250</v>
      </c>
      <c r="C177" s="168" t="s">
        <v>739</v>
      </c>
      <c r="D177" s="168" t="s">
        <v>432</v>
      </c>
      <c r="E177" s="168" t="s">
        <v>357</v>
      </c>
      <c r="F177" s="68">
        <v>28</v>
      </c>
      <c r="G177" s="16">
        <v>23</v>
      </c>
      <c r="H177" s="16">
        <v>26</v>
      </c>
      <c r="I177" s="16">
        <v>30</v>
      </c>
      <c r="J177" s="69">
        <v>32</v>
      </c>
      <c r="K177" s="68">
        <v>20</v>
      </c>
      <c r="L177" s="16">
        <v>10</v>
      </c>
      <c r="M177" s="16">
        <v>15</v>
      </c>
      <c r="N177" s="16">
        <v>25</v>
      </c>
      <c r="O177" s="69">
        <v>29</v>
      </c>
      <c r="P177" s="68">
        <v>8</v>
      </c>
      <c r="Q177" s="16">
        <v>0</v>
      </c>
      <c r="R177" s="16">
        <v>4</v>
      </c>
      <c r="S177" s="16">
        <v>12</v>
      </c>
      <c r="T177" s="69">
        <v>15</v>
      </c>
    </row>
    <row r="178" spans="1:20">
      <c r="A178" s="16">
        <v>2016</v>
      </c>
      <c r="B178" s="168" t="s">
        <v>250</v>
      </c>
      <c r="C178" s="168" t="s">
        <v>739</v>
      </c>
      <c r="D178" s="168" t="s">
        <v>432</v>
      </c>
      <c r="E178" s="168" t="s">
        <v>358</v>
      </c>
      <c r="F178" s="68">
        <v>28</v>
      </c>
      <c r="G178" s="16">
        <v>22</v>
      </c>
      <c r="H178" s="16">
        <v>26</v>
      </c>
      <c r="I178" s="16">
        <v>30</v>
      </c>
      <c r="J178" s="69">
        <v>32</v>
      </c>
      <c r="K178" s="68">
        <v>18</v>
      </c>
      <c r="L178" s="16">
        <v>8</v>
      </c>
      <c r="M178" s="16">
        <v>13</v>
      </c>
      <c r="N178" s="16">
        <v>22</v>
      </c>
      <c r="O178" s="69">
        <v>28</v>
      </c>
      <c r="P178" s="68">
        <v>9</v>
      </c>
      <c r="Q178" s="16">
        <v>1</v>
      </c>
      <c r="R178" s="16">
        <v>5</v>
      </c>
      <c r="S178" s="16">
        <v>13</v>
      </c>
      <c r="T178" s="69">
        <v>17</v>
      </c>
    </row>
    <row r="179" spans="1:20">
      <c r="A179" s="16">
        <v>2016</v>
      </c>
      <c r="B179" s="168" t="s">
        <v>250</v>
      </c>
      <c r="C179" s="168" t="s">
        <v>739</v>
      </c>
      <c r="D179" s="168" t="s">
        <v>432</v>
      </c>
      <c r="E179" s="168" t="s">
        <v>359</v>
      </c>
      <c r="F179" s="68">
        <v>28</v>
      </c>
      <c r="G179" s="16">
        <v>22</v>
      </c>
      <c r="H179" s="16">
        <v>25</v>
      </c>
      <c r="I179" s="16">
        <v>29</v>
      </c>
      <c r="J179" s="69">
        <v>31</v>
      </c>
      <c r="K179" s="68">
        <v>15</v>
      </c>
      <c r="L179" s="16">
        <v>6</v>
      </c>
      <c r="M179" s="16">
        <v>10</v>
      </c>
      <c r="N179" s="16">
        <v>20</v>
      </c>
      <c r="O179" s="69">
        <v>26</v>
      </c>
      <c r="P179" s="68">
        <v>11</v>
      </c>
      <c r="Q179" s="16">
        <v>2</v>
      </c>
      <c r="R179" s="16">
        <v>7</v>
      </c>
      <c r="S179" s="16">
        <v>15</v>
      </c>
      <c r="T179" s="69">
        <v>19</v>
      </c>
    </row>
    <row r="180" spans="1:20">
      <c r="A180" s="16">
        <v>2016</v>
      </c>
      <c r="B180" s="168" t="s">
        <v>250</v>
      </c>
      <c r="C180" s="168" t="s">
        <v>739</v>
      </c>
      <c r="D180" s="168" t="s">
        <v>432</v>
      </c>
      <c r="E180" s="168" t="s">
        <v>360</v>
      </c>
      <c r="F180" s="68">
        <v>27</v>
      </c>
      <c r="G180" s="16">
        <v>20</v>
      </c>
      <c r="H180" s="16">
        <v>24</v>
      </c>
      <c r="I180" s="16">
        <v>28</v>
      </c>
      <c r="J180" s="69">
        <v>31</v>
      </c>
      <c r="K180" s="68">
        <v>12</v>
      </c>
      <c r="L180" s="16">
        <v>4</v>
      </c>
      <c r="M180" s="16">
        <v>8</v>
      </c>
      <c r="N180" s="16">
        <v>17</v>
      </c>
      <c r="O180" s="69">
        <v>22</v>
      </c>
      <c r="P180" s="68">
        <v>14</v>
      </c>
      <c r="Q180" s="16">
        <v>3</v>
      </c>
      <c r="R180" s="16">
        <v>9</v>
      </c>
      <c r="S180" s="16">
        <v>17</v>
      </c>
      <c r="T180" s="69">
        <v>20</v>
      </c>
    </row>
    <row r="181" spans="1:20">
      <c r="A181" s="16">
        <v>2016</v>
      </c>
      <c r="B181" s="168" t="s">
        <v>250</v>
      </c>
      <c r="C181" s="168" t="s">
        <v>739</v>
      </c>
      <c r="D181" s="168" t="s">
        <v>432</v>
      </c>
      <c r="E181" s="168" t="s">
        <v>361</v>
      </c>
      <c r="F181" s="68">
        <v>26</v>
      </c>
      <c r="G181" s="16">
        <v>18</v>
      </c>
      <c r="H181" s="16">
        <v>23</v>
      </c>
      <c r="I181" s="16">
        <v>28</v>
      </c>
      <c r="J181" s="69">
        <v>29</v>
      </c>
      <c r="K181" s="68">
        <v>9</v>
      </c>
      <c r="L181" s="16">
        <v>2</v>
      </c>
      <c r="M181" s="16">
        <v>6</v>
      </c>
      <c r="N181" s="16">
        <v>13</v>
      </c>
      <c r="O181" s="69">
        <v>18</v>
      </c>
      <c r="P181" s="68">
        <v>15</v>
      </c>
      <c r="Q181" s="16">
        <v>5</v>
      </c>
      <c r="R181" s="16">
        <v>11</v>
      </c>
      <c r="S181" s="16">
        <v>19</v>
      </c>
      <c r="T181" s="69">
        <v>22</v>
      </c>
    </row>
    <row r="182" spans="1:20">
      <c r="A182" s="16">
        <v>2016</v>
      </c>
      <c r="B182" s="168" t="s">
        <v>250</v>
      </c>
      <c r="C182" s="168" t="s">
        <v>739</v>
      </c>
      <c r="D182" s="168" t="s">
        <v>432</v>
      </c>
      <c r="E182" s="168" t="s">
        <v>362</v>
      </c>
      <c r="F182" s="68">
        <v>25</v>
      </c>
      <c r="G182" s="16">
        <v>16</v>
      </c>
      <c r="H182" s="16">
        <v>22</v>
      </c>
      <c r="I182" s="16">
        <v>27</v>
      </c>
      <c r="J182" s="69">
        <v>29</v>
      </c>
      <c r="K182" s="68">
        <v>7</v>
      </c>
      <c r="L182" s="16">
        <v>0</v>
      </c>
      <c r="M182" s="16">
        <v>3</v>
      </c>
      <c r="N182" s="16">
        <v>10</v>
      </c>
      <c r="O182" s="69">
        <v>15</v>
      </c>
      <c r="P182" s="68">
        <v>17</v>
      </c>
      <c r="Q182" s="16">
        <v>7</v>
      </c>
      <c r="R182" s="16">
        <v>13</v>
      </c>
      <c r="S182" s="16">
        <v>20</v>
      </c>
      <c r="T182" s="69">
        <v>23</v>
      </c>
    </row>
    <row r="183" spans="1:20">
      <c r="A183" s="16">
        <v>2016</v>
      </c>
      <c r="B183" s="168" t="s">
        <v>250</v>
      </c>
      <c r="C183" s="168" t="s">
        <v>739</v>
      </c>
      <c r="D183" s="168" t="s">
        <v>432</v>
      </c>
      <c r="E183" s="168" t="s">
        <v>363</v>
      </c>
      <c r="F183" s="68">
        <v>24</v>
      </c>
      <c r="G183" s="16">
        <v>13</v>
      </c>
      <c r="H183" s="16">
        <v>20</v>
      </c>
      <c r="I183" s="16">
        <v>27</v>
      </c>
      <c r="J183" s="69">
        <v>28</v>
      </c>
      <c r="K183" s="68">
        <v>6</v>
      </c>
      <c r="L183" s="16">
        <v>0</v>
      </c>
      <c r="M183" s="16">
        <v>2</v>
      </c>
      <c r="N183" s="16">
        <v>9</v>
      </c>
      <c r="O183" s="69">
        <v>13</v>
      </c>
      <c r="P183" s="68">
        <v>17</v>
      </c>
      <c r="Q183" s="16">
        <v>7</v>
      </c>
      <c r="R183" s="16">
        <v>13</v>
      </c>
      <c r="S183" s="16">
        <v>20</v>
      </c>
      <c r="T183" s="69">
        <v>23</v>
      </c>
    </row>
    <row r="184" spans="1:20">
      <c r="A184" s="16">
        <v>2016</v>
      </c>
      <c r="B184" s="168" t="s">
        <v>250</v>
      </c>
      <c r="C184" s="168" t="s">
        <v>739</v>
      </c>
      <c r="D184" s="168" t="s">
        <v>432</v>
      </c>
      <c r="E184" s="168" t="s">
        <v>364</v>
      </c>
      <c r="F184" s="68">
        <v>22</v>
      </c>
      <c r="G184" s="16">
        <v>10</v>
      </c>
      <c r="H184" s="16">
        <v>18</v>
      </c>
      <c r="I184" s="16">
        <v>26</v>
      </c>
      <c r="J184" s="69">
        <v>28</v>
      </c>
      <c r="K184" s="68">
        <v>5</v>
      </c>
      <c r="L184" s="16">
        <v>0</v>
      </c>
      <c r="M184" s="16">
        <v>1</v>
      </c>
      <c r="N184" s="16">
        <v>8</v>
      </c>
      <c r="O184" s="69">
        <v>12</v>
      </c>
      <c r="P184" s="68">
        <v>16</v>
      </c>
      <c r="Q184" s="16">
        <v>5</v>
      </c>
      <c r="R184" s="16">
        <v>12</v>
      </c>
      <c r="S184" s="16">
        <v>20</v>
      </c>
      <c r="T184" s="69">
        <v>22</v>
      </c>
    </row>
    <row r="185" spans="1:20">
      <c r="A185" s="16">
        <v>2016</v>
      </c>
      <c r="B185" s="168" t="s">
        <v>250</v>
      </c>
      <c r="C185" s="168" t="s">
        <v>739</v>
      </c>
      <c r="D185" s="168" t="s">
        <v>432</v>
      </c>
      <c r="E185" s="168" t="s">
        <v>365</v>
      </c>
      <c r="F185" s="68">
        <v>21</v>
      </c>
      <c r="G185" s="16">
        <v>8</v>
      </c>
      <c r="H185" s="16">
        <v>16</v>
      </c>
      <c r="I185" s="16">
        <v>24</v>
      </c>
      <c r="J185" s="69">
        <v>27</v>
      </c>
      <c r="K185" s="68">
        <v>4</v>
      </c>
      <c r="L185" s="16">
        <v>0</v>
      </c>
      <c r="M185" s="16">
        <v>1</v>
      </c>
      <c r="N185" s="16">
        <v>7</v>
      </c>
      <c r="O185" s="69">
        <v>10</v>
      </c>
      <c r="P185" s="68">
        <v>15</v>
      </c>
      <c r="Q185" s="16">
        <v>5</v>
      </c>
      <c r="R185" s="16">
        <v>11</v>
      </c>
      <c r="S185" s="16">
        <v>19</v>
      </c>
      <c r="T185" s="69">
        <v>21</v>
      </c>
    </row>
    <row r="186" spans="1:20">
      <c r="A186" s="16">
        <v>2016</v>
      </c>
      <c r="B186" s="168" t="s">
        <v>250</v>
      </c>
      <c r="C186" s="168" t="s">
        <v>739</v>
      </c>
      <c r="D186" s="168" t="s">
        <v>432</v>
      </c>
      <c r="E186" s="168" t="s">
        <v>737</v>
      </c>
      <c r="F186" s="68">
        <v>19</v>
      </c>
      <c r="G186" s="16">
        <v>6</v>
      </c>
      <c r="H186" s="16">
        <v>13</v>
      </c>
      <c r="I186" s="16">
        <v>23</v>
      </c>
      <c r="J186" s="69">
        <v>26</v>
      </c>
      <c r="K186" s="68">
        <v>4</v>
      </c>
      <c r="L186" s="16">
        <v>0</v>
      </c>
      <c r="M186" s="16">
        <v>0</v>
      </c>
      <c r="N186" s="16">
        <v>6</v>
      </c>
      <c r="O186" s="69">
        <v>10</v>
      </c>
      <c r="P186" s="68">
        <v>14</v>
      </c>
      <c r="Q186" s="16">
        <v>4</v>
      </c>
      <c r="R186" s="16">
        <v>9</v>
      </c>
      <c r="S186" s="16">
        <v>18</v>
      </c>
      <c r="T186" s="69">
        <v>21</v>
      </c>
    </row>
    <row r="187" spans="1:20">
      <c r="A187" s="16">
        <v>2016</v>
      </c>
      <c r="B187" s="168" t="s">
        <v>250</v>
      </c>
      <c r="C187" s="168" t="s">
        <v>739</v>
      </c>
      <c r="D187" s="168" t="s">
        <v>433</v>
      </c>
      <c r="E187" s="168" t="s">
        <v>1109</v>
      </c>
      <c r="F187" s="68">
        <v>28</v>
      </c>
      <c r="G187" s="16">
        <v>27</v>
      </c>
      <c r="H187" s="16">
        <v>28</v>
      </c>
      <c r="I187" s="16">
        <v>30</v>
      </c>
      <c r="J187" s="69">
        <v>32</v>
      </c>
      <c r="K187" s="68">
        <v>27</v>
      </c>
      <c r="L187" s="16">
        <v>21</v>
      </c>
      <c r="M187" s="16">
        <v>24</v>
      </c>
      <c r="N187" s="16">
        <v>28</v>
      </c>
      <c r="O187" s="69">
        <v>31</v>
      </c>
      <c r="P187" s="68">
        <v>1</v>
      </c>
      <c r="Q187" s="16">
        <v>0</v>
      </c>
      <c r="R187" s="16">
        <v>0</v>
      </c>
      <c r="S187" s="16">
        <v>4</v>
      </c>
      <c r="T187" s="69">
        <v>7</v>
      </c>
    </row>
    <row r="188" spans="1:20">
      <c r="A188" s="16">
        <v>2016</v>
      </c>
      <c r="B188" s="168" t="s">
        <v>250</v>
      </c>
      <c r="C188" s="168" t="s">
        <v>739</v>
      </c>
      <c r="D188" s="168" t="s">
        <v>433</v>
      </c>
      <c r="E188" s="168" t="s">
        <v>369</v>
      </c>
      <c r="F188" s="68">
        <v>29</v>
      </c>
      <c r="G188" s="16">
        <v>27</v>
      </c>
      <c r="H188" s="16">
        <v>28</v>
      </c>
      <c r="I188" s="16">
        <v>31</v>
      </c>
      <c r="J188" s="69">
        <v>32</v>
      </c>
      <c r="K188" s="68">
        <v>26</v>
      </c>
      <c r="L188" s="16">
        <v>19</v>
      </c>
      <c r="M188" s="16">
        <v>23</v>
      </c>
      <c r="N188" s="16">
        <v>28</v>
      </c>
      <c r="O188" s="69">
        <v>31</v>
      </c>
      <c r="P188" s="68">
        <v>3</v>
      </c>
      <c r="Q188" s="16">
        <v>0</v>
      </c>
      <c r="R188" s="16">
        <v>1</v>
      </c>
      <c r="S188" s="16">
        <v>6</v>
      </c>
      <c r="T188" s="69">
        <v>9</v>
      </c>
    </row>
    <row r="189" spans="1:20">
      <c r="A189" s="16">
        <v>2016</v>
      </c>
      <c r="B189" s="168" t="s">
        <v>250</v>
      </c>
      <c r="C189" s="168" t="s">
        <v>739</v>
      </c>
      <c r="D189" s="168" t="s">
        <v>433</v>
      </c>
      <c r="E189" s="168" t="s">
        <v>355</v>
      </c>
      <c r="F189" s="68">
        <v>30</v>
      </c>
      <c r="G189" s="16">
        <v>27</v>
      </c>
      <c r="H189" s="16">
        <v>28</v>
      </c>
      <c r="I189" s="16">
        <v>31</v>
      </c>
      <c r="J189" s="69">
        <v>32</v>
      </c>
      <c r="K189" s="68">
        <v>25</v>
      </c>
      <c r="L189" s="16">
        <v>17</v>
      </c>
      <c r="M189" s="16">
        <v>21</v>
      </c>
      <c r="N189" s="16">
        <v>28</v>
      </c>
      <c r="O189" s="69">
        <v>30</v>
      </c>
      <c r="P189" s="68">
        <v>5</v>
      </c>
      <c r="Q189" s="16">
        <v>0</v>
      </c>
      <c r="R189" s="16">
        <v>1</v>
      </c>
      <c r="S189" s="16">
        <v>8</v>
      </c>
      <c r="T189" s="69">
        <v>12</v>
      </c>
    </row>
    <row r="190" spans="1:20">
      <c r="A190" s="16">
        <v>2016</v>
      </c>
      <c r="B190" s="168" t="s">
        <v>250</v>
      </c>
      <c r="C190" s="168" t="s">
        <v>739</v>
      </c>
      <c r="D190" s="168" t="s">
        <v>433</v>
      </c>
      <c r="E190" s="168" t="s">
        <v>356</v>
      </c>
      <c r="F190" s="68">
        <v>29</v>
      </c>
      <c r="G190" s="16">
        <v>27</v>
      </c>
      <c r="H190" s="16">
        <v>28</v>
      </c>
      <c r="I190" s="16">
        <v>31</v>
      </c>
      <c r="J190" s="69">
        <v>32</v>
      </c>
      <c r="K190" s="68">
        <v>23</v>
      </c>
      <c r="L190" s="16">
        <v>15</v>
      </c>
      <c r="M190" s="16">
        <v>19</v>
      </c>
      <c r="N190" s="16">
        <v>27</v>
      </c>
      <c r="O190" s="69">
        <v>29</v>
      </c>
      <c r="P190" s="68">
        <v>6</v>
      </c>
      <c r="Q190" s="16">
        <v>0</v>
      </c>
      <c r="R190" s="16">
        <v>3</v>
      </c>
      <c r="S190" s="16">
        <v>10</v>
      </c>
      <c r="T190" s="69">
        <v>13</v>
      </c>
    </row>
    <row r="191" spans="1:20">
      <c r="A191" s="16">
        <v>2016</v>
      </c>
      <c r="B191" s="168" t="s">
        <v>250</v>
      </c>
      <c r="C191" s="168" t="s">
        <v>739</v>
      </c>
      <c r="D191" s="168" t="s">
        <v>433</v>
      </c>
      <c r="E191" s="168" t="s">
        <v>357</v>
      </c>
      <c r="F191" s="68">
        <v>29</v>
      </c>
      <c r="G191" s="16">
        <v>26</v>
      </c>
      <c r="H191" s="16">
        <v>28</v>
      </c>
      <c r="I191" s="16">
        <v>31</v>
      </c>
      <c r="J191" s="69">
        <v>32</v>
      </c>
      <c r="K191" s="68">
        <v>21</v>
      </c>
      <c r="L191" s="16">
        <v>13</v>
      </c>
      <c r="M191" s="16">
        <v>17</v>
      </c>
      <c r="N191" s="16">
        <v>25</v>
      </c>
      <c r="O191" s="69">
        <v>28</v>
      </c>
      <c r="P191" s="68">
        <v>8</v>
      </c>
      <c r="Q191" s="16">
        <v>1</v>
      </c>
      <c r="R191" s="16">
        <v>4</v>
      </c>
      <c r="S191" s="16">
        <v>11</v>
      </c>
      <c r="T191" s="69">
        <v>15</v>
      </c>
    </row>
    <row r="192" spans="1:20">
      <c r="A192" s="16">
        <v>2016</v>
      </c>
      <c r="B192" s="168" t="s">
        <v>250</v>
      </c>
      <c r="C192" s="168" t="s">
        <v>739</v>
      </c>
      <c r="D192" s="168" t="s">
        <v>433</v>
      </c>
      <c r="E192" s="168" t="s">
        <v>358</v>
      </c>
      <c r="F192" s="68">
        <v>28</v>
      </c>
      <c r="G192" s="16">
        <v>25</v>
      </c>
      <c r="H192" s="16">
        <v>27</v>
      </c>
      <c r="I192" s="16">
        <v>30</v>
      </c>
      <c r="J192" s="69">
        <v>32</v>
      </c>
      <c r="K192" s="68">
        <v>19</v>
      </c>
      <c r="L192" s="16">
        <v>11</v>
      </c>
      <c r="M192" s="16">
        <v>15</v>
      </c>
      <c r="N192" s="16">
        <v>23</v>
      </c>
      <c r="O192" s="69">
        <v>27</v>
      </c>
      <c r="P192" s="68">
        <v>10</v>
      </c>
      <c r="Q192" s="16">
        <v>2</v>
      </c>
      <c r="R192" s="16">
        <v>6</v>
      </c>
      <c r="S192" s="16">
        <v>13</v>
      </c>
      <c r="T192" s="69">
        <v>16</v>
      </c>
    </row>
    <row r="193" spans="1:20">
      <c r="A193" s="16">
        <v>2016</v>
      </c>
      <c r="B193" s="168" t="s">
        <v>250</v>
      </c>
      <c r="C193" s="168" t="s">
        <v>739</v>
      </c>
      <c r="D193" s="168" t="s">
        <v>433</v>
      </c>
      <c r="E193" s="168" t="s">
        <v>359</v>
      </c>
      <c r="F193" s="68">
        <v>28</v>
      </c>
      <c r="G193" s="16">
        <v>24</v>
      </c>
      <c r="H193" s="16">
        <v>27</v>
      </c>
      <c r="I193" s="16">
        <v>30</v>
      </c>
      <c r="J193" s="69">
        <v>32</v>
      </c>
      <c r="K193" s="68">
        <v>16</v>
      </c>
      <c r="L193" s="16">
        <v>8</v>
      </c>
      <c r="M193" s="16">
        <v>12</v>
      </c>
      <c r="N193" s="16">
        <v>20</v>
      </c>
      <c r="O193" s="69">
        <v>25</v>
      </c>
      <c r="P193" s="68">
        <v>12</v>
      </c>
      <c r="Q193" s="16">
        <v>4</v>
      </c>
      <c r="R193" s="16">
        <v>8</v>
      </c>
      <c r="S193" s="16">
        <v>15</v>
      </c>
      <c r="T193" s="69">
        <v>18</v>
      </c>
    </row>
    <row r="194" spans="1:20">
      <c r="A194" s="16">
        <v>2016</v>
      </c>
      <c r="B194" s="168" t="s">
        <v>250</v>
      </c>
      <c r="C194" s="168" t="s">
        <v>739</v>
      </c>
      <c r="D194" s="168" t="s">
        <v>433</v>
      </c>
      <c r="E194" s="168" t="s">
        <v>360</v>
      </c>
      <c r="F194" s="68">
        <v>28</v>
      </c>
      <c r="G194" s="16">
        <v>24</v>
      </c>
      <c r="H194" s="16">
        <v>26</v>
      </c>
      <c r="I194" s="16">
        <v>29</v>
      </c>
      <c r="J194" s="69">
        <v>31</v>
      </c>
      <c r="K194" s="68">
        <v>13</v>
      </c>
      <c r="L194" s="16">
        <v>6</v>
      </c>
      <c r="M194" s="16">
        <v>9</v>
      </c>
      <c r="N194" s="16">
        <v>17</v>
      </c>
      <c r="O194" s="69">
        <v>22</v>
      </c>
      <c r="P194" s="68">
        <v>14</v>
      </c>
      <c r="Q194" s="16">
        <v>6</v>
      </c>
      <c r="R194" s="16">
        <v>10</v>
      </c>
      <c r="S194" s="16">
        <v>17</v>
      </c>
      <c r="T194" s="69">
        <v>20</v>
      </c>
    </row>
    <row r="195" spans="1:20">
      <c r="A195" s="16">
        <v>2016</v>
      </c>
      <c r="B195" s="168" t="s">
        <v>250</v>
      </c>
      <c r="C195" s="168" t="s">
        <v>739</v>
      </c>
      <c r="D195" s="168" t="s">
        <v>433</v>
      </c>
      <c r="E195" s="168" t="s">
        <v>361</v>
      </c>
      <c r="F195" s="68">
        <v>27</v>
      </c>
      <c r="G195" s="16">
        <v>22</v>
      </c>
      <c r="H195" s="16">
        <v>25</v>
      </c>
      <c r="I195" s="16">
        <v>28</v>
      </c>
      <c r="J195" s="69">
        <v>30</v>
      </c>
      <c r="K195" s="68">
        <v>10</v>
      </c>
      <c r="L195" s="16">
        <v>3</v>
      </c>
      <c r="M195" s="16">
        <v>7</v>
      </c>
      <c r="N195" s="16">
        <v>14</v>
      </c>
      <c r="O195" s="69">
        <v>19</v>
      </c>
      <c r="P195" s="68">
        <v>16</v>
      </c>
      <c r="Q195" s="16">
        <v>8</v>
      </c>
      <c r="R195" s="16">
        <v>12</v>
      </c>
      <c r="S195" s="16">
        <v>19</v>
      </c>
      <c r="T195" s="69">
        <v>22</v>
      </c>
    </row>
    <row r="196" spans="1:20">
      <c r="A196" s="16">
        <v>2016</v>
      </c>
      <c r="B196" s="168" t="s">
        <v>250</v>
      </c>
      <c r="C196" s="168" t="s">
        <v>739</v>
      </c>
      <c r="D196" s="168" t="s">
        <v>433</v>
      </c>
      <c r="E196" s="168" t="s">
        <v>362</v>
      </c>
      <c r="F196" s="68">
        <v>26</v>
      </c>
      <c r="G196" s="16">
        <v>19</v>
      </c>
      <c r="H196" s="16">
        <v>23</v>
      </c>
      <c r="I196" s="16">
        <v>28</v>
      </c>
      <c r="J196" s="69">
        <v>29</v>
      </c>
      <c r="K196" s="68">
        <v>8</v>
      </c>
      <c r="L196" s="16">
        <v>1</v>
      </c>
      <c r="M196" s="16">
        <v>5</v>
      </c>
      <c r="N196" s="16">
        <v>11</v>
      </c>
      <c r="O196" s="69">
        <v>16</v>
      </c>
      <c r="P196" s="68">
        <v>17</v>
      </c>
      <c r="Q196" s="16">
        <v>9</v>
      </c>
      <c r="R196" s="16">
        <v>13</v>
      </c>
      <c r="S196" s="16">
        <v>20</v>
      </c>
      <c r="T196" s="69">
        <v>23</v>
      </c>
    </row>
    <row r="197" spans="1:20">
      <c r="A197" s="16">
        <v>2016</v>
      </c>
      <c r="B197" s="168" t="s">
        <v>250</v>
      </c>
      <c r="C197" s="168" t="s">
        <v>739</v>
      </c>
      <c r="D197" s="168" t="s">
        <v>433</v>
      </c>
      <c r="E197" s="168" t="s">
        <v>363</v>
      </c>
      <c r="F197" s="68">
        <v>25</v>
      </c>
      <c r="G197" s="16">
        <v>16</v>
      </c>
      <c r="H197" s="16">
        <v>22</v>
      </c>
      <c r="I197" s="16">
        <v>27</v>
      </c>
      <c r="J197" s="69">
        <v>28</v>
      </c>
      <c r="K197" s="68">
        <v>6</v>
      </c>
      <c r="L197" s="16">
        <v>0</v>
      </c>
      <c r="M197" s="16">
        <v>3</v>
      </c>
      <c r="N197" s="16">
        <v>9</v>
      </c>
      <c r="O197" s="69">
        <v>14</v>
      </c>
      <c r="P197" s="68">
        <v>17</v>
      </c>
      <c r="Q197" s="16">
        <v>8</v>
      </c>
      <c r="R197" s="16">
        <v>14</v>
      </c>
      <c r="S197" s="16">
        <v>21</v>
      </c>
      <c r="T197" s="69">
        <v>23</v>
      </c>
    </row>
    <row r="198" spans="1:20">
      <c r="A198" s="16">
        <v>2016</v>
      </c>
      <c r="B198" s="168" t="s">
        <v>250</v>
      </c>
      <c r="C198" s="168" t="s">
        <v>739</v>
      </c>
      <c r="D198" s="168" t="s">
        <v>433</v>
      </c>
      <c r="E198" s="168" t="s">
        <v>364</v>
      </c>
      <c r="F198" s="68">
        <v>24</v>
      </c>
      <c r="G198" s="16">
        <v>13</v>
      </c>
      <c r="H198" s="16">
        <v>19</v>
      </c>
      <c r="I198" s="16">
        <v>26</v>
      </c>
      <c r="J198" s="69">
        <v>28</v>
      </c>
      <c r="K198" s="68">
        <v>5</v>
      </c>
      <c r="L198" s="16">
        <v>0</v>
      </c>
      <c r="M198" s="16">
        <v>2</v>
      </c>
      <c r="N198" s="16">
        <v>8</v>
      </c>
      <c r="O198" s="69">
        <v>12</v>
      </c>
      <c r="P198" s="68">
        <v>17</v>
      </c>
      <c r="Q198" s="16">
        <v>7</v>
      </c>
      <c r="R198" s="16">
        <v>13</v>
      </c>
      <c r="S198" s="16">
        <v>20</v>
      </c>
      <c r="T198" s="69">
        <v>23</v>
      </c>
    </row>
    <row r="199" spans="1:20">
      <c r="A199" s="16">
        <v>2016</v>
      </c>
      <c r="B199" s="168" t="s">
        <v>250</v>
      </c>
      <c r="C199" s="168" t="s">
        <v>739</v>
      </c>
      <c r="D199" s="168" t="s">
        <v>433</v>
      </c>
      <c r="E199" s="168" t="s">
        <v>365</v>
      </c>
      <c r="F199" s="68">
        <v>22</v>
      </c>
      <c r="G199" s="16">
        <v>11</v>
      </c>
      <c r="H199" s="16">
        <v>18</v>
      </c>
      <c r="I199" s="16">
        <v>25</v>
      </c>
      <c r="J199" s="69">
        <v>27</v>
      </c>
      <c r="K199" s="68">
        <v>5</v>
      </c>
      <c r="L199" s="16">
        <v>0</v>
      </c>
      <c r="M199" s="16">
        <v>1</v>
      </c>
      <c r="N199" s="16">
        <v>7</v>
      </c>
      <c r="O199" s="69">
        <v>11</v>
      </c>
      <c r="P199" s="68">
        <v>16</v>
      </c>
      <c r="Q199" s="16">
        <v>6</v>
      </c>
      <c r="R199" s="16">
        <v>12</v>
      </c>
      <c r="S199" s="16">
        <v>19</v>
      </c>
      <c r="T199" s="69">
        <v>22</v>
      </c>
    </row>
    <row r="200" spans="1:20">
      <c r="A200" s="16">
        <v>2016</v>
      </c>
      <c r="B200" s="168" t="s">
        <v>250</v>
      </c>
      <c r="C200" s="168" t="s">
        <v>739</v>
      </c>
      <c r="D200" s="168" t="s">
        <v>433</v>
      </c>
      <c r="E200" s="168" t="s">
        <v>737</v>
      </c>
      <c r="F200" s="68">
        <v>21</v>
      </c>
      <c r="G200" s="16">
        <v>8</v>
      </c>
      <c r="H200" s="16">
        <v>15</v>
      </c>
      <c r="I200" s="16">
        <v>24</v>
      </c>
      <c r="J200" s="69">
        <v>27</v>
      </c>
      <c r="K200" s="68">
        <v>4</v>
      </c>
      <c r="L200" s="16">
        <v>0</v>
      </c>
      <c r="M200" s="16">
        <v>1</v>
      </c>
      <c r="N200" s="16">
        <v>7</v>
      </c>
      <c r="O200" s="69">
        <v>11</v>
      </c>
      <c r="P200" s="68">
        <v>15</v>
      </c>
      <c r="Q200" s="16">
        <v>5</v>
      </c>
      <c r="R200" s="16">
        <v>11</v>
      </c>
      <c r="S200" s="16">
        <v>19</v>
      </c>
      <c r="T200" s="69">
        <v>21</v>
      </c>
    </row>
    <row r="201" spans="1:20">
      <c r="A201" s="16">
        <v>2016</v>
      </c>
      <c r="B201" s="168" t="s">
        <v>250</v>
      </c>
      <c r="C201" s="168" t="s">
        <v>739</v>
      </c>
      <c r="D201" s="168" t="s">
        <v>863</v>
      </c>
      <c r="E201" s="168" t="s">
        <v>1109</v>
      </c>
      <c r="F201" s="68">
        <v>28</v>
      </c>
      <c r="G201" s="16">
        <v>27</v>
      </c>
      <c r="H201" s="16">
        <v>28</v>
      </c>
      <c r="I201" s="16">
        <v>31</v>
      </c>
      <c r="J201" s="69">
        <v>32</v>
      </c>
      <c r="K201" s="68">
        <v>28</v>
      </c>
      <c r="L201" s="16">
        <v>22</v>
      </c>
      <c r="M201" s="16">
        <v>25</v>
      </c>
      <c r="N201" s="16">
        <v>29</v>
      </c>
      <c r="O201" s="69">
        <v>31</v>
      </c>
      <c r="P201" s="68">
        <v>1</v>
      </c>
      <c r="Q201" s="16">
        <v>0</v>
      </c>
      <c r="R201" s="16">
        <v>0</v>
      </c>
      <c r="S201" s="16">
        <v>3</v>
      </c>
      <c r="T201" s="69">
        <v>6</v>
      </c>
    </row>
    <row r="202" spans="1:20">
      <c r="A202" s="16">
        <v>2016</v>
      </c>
      <c r="B202" s="168" t="s">
        <v>250</v>
      </c>
      <c r="C202" s="168" t="s">
        <v>739</v>
      </c>
      <c r="D202" s="168" t="s">
        <v>863</v>
      </c>
      <c r="E202" s="168" t="s">
        <v>369</v>
      </c>
      <c r="F202" s="68">
        <v>29</v>
      </c>
      <c r="G202" s="16">
        <v>28</v>
      </c>
      <c r="H202" s="16">
        <v>28</v>
      </c>
      <c r="I202" s="16">
        <v>32</v>
      </c>
      <c r="J202" s="69">
        <v>32</v>
      </c>
      <c r="K202" s="68">
        <v>27</v>
      </c>
      <c r="L202" s="16">
        <v>21</v>
      </c>
      <c r="M202" s="16">
        <v>24</v>
      </c>
      <c r="N202" s="16">
        <v>29</v>
      </c>
      <c r="O202" s="69">
        <v>31</v>
      </c>
      <c r="P202" s="68">
        <v>2</v>
      </c>
      <c r="Q202" s="16">
        <v>0</v>
      </c>
      <c r="R202" s="16">
        <v>0</v>
      </c>
      <c r="S202" s="16">
        <v>5</v>
      </c>
      <c r="T202" s="69">
        <v>8</v>
      </c>
    </row>
    <row r="203" spans="1:20">
      <c r="A203" s="16">
        <v>2016</v>
      </c>
      <c r="B203" s="168" t="s">
        <v>250</v>
      </c>
      <c r="C203" s="168" t="s">
        <v>739</v>
      </c>
      <c r="D203" s="168" t="s">
        <v>863</v>
      </c>
      <c r="E203" s="168" t="s">
        <v>355</v>
      </c>
      <c r="F203" s="68">
        <v>30</v>
      </c>
      <c r="G203" s="16">
        <v>28</v>
      </c>
      <c r="H203" s="16">
        <v>28</v>
      </c>
      <c r="I203" s="16">
        <v>32</v>
      </c>
      <c r="J203" s="69">
        <v>32</v>
      </c>
      <c r="K203" s="68">
        <v>26</v>
      </c>
      <c r="L203" s="16">
        <v>18</v>
      </c>
      <c r="M203" s="16">
        <v>22</v>
      </c>
      <c r="N203" s="16">
        <v>28</v>
      </c>
      <c r="O203" s="69">
        <v>31</v>
      </c>
      <c r="P203" s="68">
        <v>4</v>
      </c>
      <c r="Q203" s="16">
        <v>0</v>
      </c>
      <c r="R203" s="16">
        <v>1</v>
      </c>
      <c r="S203" s="16">
        <v>7</v>
      </c>
      <c r="T203" s="69">
        <v>11</v>
      </c>
    </row>
    <row r="204" spans="1:20">
      <c r="A204" s="16">
        <v>2016</v>
      </c>
      <c r="B204" s="168" t="s">
        <v>250</v>
      </c>
      <c r="C204" s="168" t="s">
        <v>739</v>
      </c>
      <c r="D204" s="168" t="s">
        <v>863</v>
      </c>
      <c r="E204" s="168" t="s">
        <v>356</v>
      </c>
      <c r="F204" s="68">
        <v>30</v>
      </c>
      <c r="G204" s="16">
        <v>27</v>
      </c>
      <c r="H204" s="16">
        <v>28</v>
      </c>
      <c r="I204" s="16">
        <v>32</v>
      </c>
      <c r="J204" s="69">
        <v>32</v>
      </c>
      <c r="K204" s="68">
        <v>24</v>
      </c>
      <c r="L204" s="16">
        <v>15</v>
      </c>
      <c r="M204" s="16">
        <v>20</v>
      </c>
      <c r="N204" s="16">
        <v>28</v>
      </c>
      <c r="O204" s="69">
        <v>30</v>
      </c>
      <c r="P204" s="68">
        <v>6</v>
      </c>
      <c r="Q204" s="16">
        <v>0</v>
      </c>
      <c r="R204" s="16">
        <v>2</v>
      </c>
      <c r="S204" s="16">
        <v>9</v>
      </c>
      <c r="T204" s="69">
        <v>13</v>
      </c>
    </row>
    <row r="205" spans="1:20">
      <c r="A205" s="16">
        <v>2016</v>
      </c>
      <c r="B205" s="168" t="s">
        <v>250</v>
      </c>
      <c r="C205" s="168" t="s">
        <v>739</v>
      </c>
      <c r="D205" s="168" t="s">
        <v>863</v>
      </c>
      <c r="E205" s="168" t="s">
        <v>357</v>
      </c>
      <c r="F205" s="68">
        <v>29</v>
      </c>
      <c r="G205" s="16">
        <v>26</v>
      </c>
      <c r="H205" s="16">
        <v>28</v>
      </c>
      <c r="I205" s="16">
        <v>31</v>
      </c>
      <c r="J205" s="69">
        <v>32</v>
      </c>
      <c r="K205" s="68">
        <v>22</v>
      </c>
      <c r="L205" s="16">
        <v>14</v>
      </c>
      <c r="M205" s="16">
        <v>18</v>
      </c>
      <c r="N205" s="16">
        <v>26</v>
      </c>
      <c r="O205" s="69">
        <v>29</v>
      </c>
      <c r="P205" s="68">
        <v>7</v>
      </c>
      <c r="Q205" s="16">
        <v>1</v>
      </c>
      <c r="R205" s="16">
        <v>4</v>
      </c>
      <c r="S205" s="16">
        <v>11</v>
      </c>
      <c r="T205" s="69">
        <v>14</v>
      </c>
    </row>
    <row r="206" spans="1:20">
      <c r="A206" s="16">
        <v>2016</v>
      </c>
      <c r="B206" s="168" t="s">
        <v>250</v>
      </c>
      <c r="C206" s="168" t="s">
        <v>739</v>
      </c>
      <c r="D206" s="168" t="s">
        <v>863</v>
      </c>
      <c r="E206" s="168" t="s">
        <v>358</v>
      </c>
      <c r="F206" s="68">
        <v>29</v>
      </c>
      <c r="G206" s="16">
        <v>26</v>
      </c>
      <c r="H206" s="16">
        <v>28</v>
      </c>
      <c r="I206" s="16">
        <v>31</v>
      </c>
      <c r="J206" s="69">
        <v>32</v>
      </c>
      <c r="K206" s="68">
        <v>20</v>
      </c>
      <c r="L206" s="16">
        <v>13</v>
      </c>
      <c r="M206" s="16">
        <v>16</v>
      </c>
      <c r="N206" s="16">
        <v>24</v>
      </c>
      <c r="O206" s="69">
        <v>28</v>
      </c>
      <c r="P206" s="68">
        <v>9</v>
      </c>
      <c r="Q206" s="16">
        <v>2</v>
      </c>
      <c r="R206" s="16">
        <v>6</v>
      </c>
      <c r="S206" s="16">
        <v>12</v>
      </c>
      <c r="T206" s="69">
        <v>15</v>
      </c>
    </row>
    <row r="207" spans="1:20">
      <c r="A207" s="16">
        <v>2016</v>
      </c>
      <c r="B207" s="168" t="s">
        <v>250</v>
      </c>
      <c r="C207" s="168" t="s">
        <v>739</v>
      </c>
      <c r="D207" s="168" t="s">
        <v>863</v>
      </c>
      <c r="E207" s="168" t="s">
        <v>359</v>
      </c>
      <c r="F207" s="68">
        <v>28</v>
      </c>
      <c r="G207" s="16">
        <v>26</v>
      </c>
      <c r="H207" s="16">
        <v>27</v>
      </c>
      <c r="I207" s="16">
        <v>30</v>
      </c>
      <c r="J207" s="69">
        <v>32</v>
      </c>
      <c r="K207" s="68">
        <v>17</v>
      </c>
      <c r="L207" s="16">
        <v>10</v>
      </c>
      <c r="M207" s="16">
        <v>14</v>
      </c>
      <c r="N207" s="16">
        <v>21</v>
      </c>
      <c r="O207" s="69">
        <v>26</v>
      </c>
      <c r="P207" s="68">
        <v>11</v>
      </c>
      <c r="Q207" s="16">
        <v>3</v>
      </c>
      <c r="R207" s="16">
        <v>8</v>
      </c>
      <c r="S207" s="16">
        <v>14</v>
      </c>
      <c r="T207" s="69">
        <v>17</v>
      </c>
    </row>
    <row r="208" spans="1:20">
      <c r="A208" s="16">
        <v>2016</v>
      </c>
      <c r="B208" s="168" t="s">
        <v>250</v>
      </c>
      <c r="C208" s="168" t="s">
        <v>739</v>
      </c>
      <c r="D208" s="168" t="s">
        <v>863</v>
      </c>
      <c r="E208" s="168" t="s">
        <v>360</v>
      </c>
      <c r="F208" s="68">
        <v>28</v>
      </c>
      <c r="G208" s="16">
        <v>25</v>
      </c>
      <c r="H208" s="16">
        <v>27</v>
      </c>
      <c r="I208" s="16">
        <v>30</v>
      </c>
      <c r="J208" s="69">
        <v>32</v>
      </c>
      <c r="K208" s="68">
        <v>15</v>
      </c>
      <c r="L208" s="16">
        <v>7</v>
      </c>
      <c r="M208" s="16">
        <v>11</v>
      </c>
      <c r="N208" s="16">
        <v>19</v>
      </c>
      <c r="O208" s="69">
        <v>23</v>
      </c>
      <c r="P208" s="68">
        <v>13</v>
      </c>
      <c r="Q208" s="16">
        <v>5</v>
      </c>
      <c r="R208" s="16">
        <v>10</v>
      </c>
      <c r="S208" s="16">
        <v>17</v>
      </c>
      <c r="T208" s="69">
        <v>20</v>
      </c>
    </row>
    <row r="209" spans="1:20">
      <c r="A209" s="16">
        <v>2016</v>
      </c>
      <c r="B209" s="168" t="s">
        <v>250</v>
      </c>
      <c r="C209" s="168" t="s">
        <v>739</v>
      </c>
      <c r="D209" s="168" t="s">
        <v>863</v>
      </c>
      <c r="E209" s="168" t="s">
        <v>361</v>
      </c>
      <c r="F209" s="68">
        <v>28</v>
      </c>
      <c r="G209" s="16">
        <v>24</v>
      </c>
      <c r="H209" s="16">
        <v>26</v>
      </c>
      <c r="I209" s="16">
        <v>29</v>
      </c>
      <c r="J209" s="69">
        <v>31</v>
      </c>
      <c r="K209" s="68">
        <v>12</v>
      </c>
      <c r="L209" s="16">
        <v>5</v>
      </c>
      <c r="M209" s="16">
        <v>8</v>
      </c>
      <c r="N209" s="16">
        <v>15</v>
      </c>
      <c r="O209" s="69">
        <v>20</v>
      </c>
      <c r="P209" s="68">
        <v>15</v>
      </c>
      <c r="Q209" s="16">
        <v>8</v>
      </c>
      <c r="R209" s="16">
        <v>12</v>
      </c>
      <c r="S209" s="16">
        <v>19</v>
      </c>
      <c r="T209" s="69">
        <v>22</v>
      </c>
    </row>
    <row r="210" spans="1:20">
      <c r="A210" s="16">
        <v>2016</v>
      </c>
      <c r="B210" s="168" t="s">
        <v>250</v>
      </c>
      <c r="C210" s="168" t="s">
        <v>739</v>
      </c>
      <c r="D210" s="168" t="s">
        <v>863</v>
      </c>
      <c r="E210" s="168" t="s">
        <v>362</v>
      </c>
      <c r="F210" s="68">
        <v>27</v>
      </c>
      <c r="G210" s="16">
        <v>22</v>
      </c>
      <c r="H210" s="16">
        <v>25</v>
      </c>
      <c r="I210" s="16">
        <v>28</v>
      </c>
      <c r="J210" s="69">
        <v>30</v>
      </c>
      <c r="K210" s="68">
        <v>9</v>
      </c>
      <c r="L210" s="16">
        <v>3</v>
      </c>
      <c r="M210" s="16">
        <v>6</v>
      </c>
      <c r="N210" s="16">
        <v>13</v>
      </c>
      <c r="O210" s="69">
        <v>17</v>
      </c>
      <c r="P210" s="68">
        <v>17</v>
      </c>
      <c r="Q210" s="16">
        <v>9</v>
      </c>
      <c r="R210" s="16">
        <v>14</v>
      </c>
      <c r="S210" s="16">
        <v>20</v>
      </c>
      <c r="T210" s="69">
        <v>23</v>
      </c>
    </row>
    <row r="211" spans="1:20">
      <c r="A211" s="16">
        <v>2016</v>
      </c>
      <c r="B211" s="168" t="s">
        <v>250</v>
      </c>
      <c r="C211" s="168" t="s">
        <v>739</v>
      </c>
      <c r="D211" s="168" t="s">
        <v>863</v>
      </c>
      <c r="E211" s="168" t="s">
        <v>363</v>
      </c>
      <c r="F211" s="68">
        <v>26</v>
      </c>
      <c r="G211" s="16">
        <v>20</v>
      </c>
      <c r="H211" s="16">
        <v>24</v>
      </c>
      <c r="I211" s="16">
        <v>28</v>
      </c>
      <c r="J211" s="69">
        <v>29</v>
      </c>
      <c r="K211" s="68">
        <v>7</v>
      </c>
      <c r="L211" s="16">
        <v>1</v>
      </c>
      <c r="M211" s="16">
        <v>4</v>
      </c>
      <c r="N211" s="16">
        <v>11</v>
      </c>
      <c r="O211" s="69">
        <v>15</v>
      </c>
      <c r="P211" s="68">
        <v>18</v>
      </c>
      <c r="Q211" s="16">
        <v>10</v>
      </c>
      <c r="R211" s="16">
        <v>14</v>
      </c>
      <c r="S211" s="16">
        <v>21</v>
      </c>
      <c r="T211" s="69">
        <v>23</v>
      </c>
    </row>
    <row r="212" spans="1:20">
      <c r="A212" s="16">
        <v>2016</v>
      </c>
      <c r="B212" s="168" t="s">
        <v>250</v>
      </c>
      <c r="C212" s="168" t="s">
        <v>739</v>
      </c>
      <c r="D212" s="168" t="s">
        <v>863</v>
      </c>
      <c r="E212" s="168" t="s">
        <v>364</v>
      </c>
      <c r="F212" s="68">
        <v>25</v>
      </c>
      <c r="G212" s="16">
        <v>17</v>
      </c>
      <c r="H212" s="16">
        <v>22</v>
      </c>
      <c r="I212" s="16">
        <v>27</v>
      </c>
      <c r="J212" s="69">
        <v>28</v>
      </c>
      <c r="K212" s="68">
        <v>6</v>
      </c>
      <c r="L212" s="16">
        <v>0</v>
      </c>
      <c r="M212" s="16">
        <v>3</v>
      </c>
      <c r="N212" s="16">
        <v>9</v>
      </c>
      <c r="O212" s="69">
        <v>13</v>
      </c>
      <c r="P212" s="68">
        <v>18</v>
      </c>
      <c r="Q212" s="16">
        <v>9</v>
      </c>
      <c r="R212" s="16">
        <v>14</v>
      </c>
      <c r="S212" s="16">
        <v>21</v>
      </c>
      <c r="T212" s="69">
        <v>23</v>
      </c>
    </row>
    <row r="213" spans="1:20">
      <c r="A213" s="16">
        <v>2016</v>
      </c>
      <c r="B213" s="168" t="s">
        <v>250</v>
      </c>
      <c r="C213" s="168" t="s">
        <v>739</v>
      </c>
      <c r="D213" s="168" t="s">
        <v>863</v>
      </c>
      <c r="E213" s="168" t="s">
        <v>365</v>
      </c>
      <c r="F213" s="68">
        <v>24</v>
      </c>
      <c r="G213" s="16">
        <v>15</v>
      </c>
      <c r="H213" s="16">
        <v>20</v>
      </c>
      <c r="I213" s="16">
        <v>26</v>
      </c>
      <c r="J213" s="69">
        <v>28</v>
      </c>
      <c r="K213" s="68">
        <v>6</v>
      </c>
      <c r="L213" s="16">
        <v>0</v>
      </c>
      <c r="M213" s="16">
        <v>2</v>
      </c>
      <c r="N213" s="16">
        <v>8</v>
      </c>
      <c r="O213" s="69">
        <v>12</v>
      </c>
      <c r="P213" s="68">
        <v>17</v>
      </c>
      <c r="Q213" s="16">
        <v>8</v>
      </c>
      <c r="R213" s="16">
        <v>14</v>
      </c>
      <c r="S213" s="16">
        <v>20</v>
      </c>
      <c r="T213" s="69">
        <v>23</v>
      </c>
    </row>
    <row r="214" spans="1:20">
      <c r="A214" s="16">
        <v>2016</v>
      </c>
      <c r="B214" s="168" t="s">
        <v>250</v>
      </c>
      <c r="C214" s="168" t="s">
        <v>739</v>
      </c>
      <c r="D214" s="168" t="s">
        <v>863</v>
      </c>
      <c r="E214" s="168" t="s">
        <v>737</v>
      </c>
      <c r="F214" s="68">
        <v>22</v>
      </c>
      <c r="G214" s="16">
        <v>12</v>
      </c>
      <c r="H214" s="16">
        <v>18</v>
      </c>
      <c r="I214" s="16">
        <v>26</v>
      </c>
      <c r="J214" s="69">
        <v>27</v>
      </c>
      <c r="K214" s="68">
        <v>5</v>
      </c>
      <c r="L214" s="16">
        <v>0</v>
      </c>
      <c r="M214" s="16">
        <v>1</v>
      </c>
      <c r="N214" s="16">
        <v>7</v>
      </c>
      <c r="O214" s="69">
        <v>12</v>
      </c>
      <c r="P214" s="68">
        <v>16</v>
      </c>
      <c r="Q214" s="16">
        <v>7</v>
      </c>
      <c r="R214" s="16">
        <v>12</v>
      </c>
      <c r="S214" s="16">
        <v>20</v>
      </c>
      <c r="T214" s="69">
        <v>22</v>
      </c>
    </row>
    <row r="215" spans="1:20">
      <c r="A215" s="16">
        <v>2016</v>
      </c>
      <c r="B215" s="168" t="s">
        <v>250</v>
      </c>
      <c r="C215" s="168" t="s">
        <v>739</v>
      </c>
      <c r="D215" s="168" t="s">
        <v>864</v>
      </c>
      <c r="E215" s="168" t="s">
        <v>1109</v>
      </c>
      <c r="F215" s="68">
        <v>28</v>
      </c>
      <c r="G215" s="16">
        <v>28</v>
      </c>
      <c r="H215" s="16">
        <v>28</v>
      </c>
      <c r="I215" s="16">
        <v>31</v>
      </c>
      <c r="J215" s="69">
        <v>32</v>
      </c>
      <c r="K215" s="68">
        <v>28</v>
      </c>
      <c r="L215" s="16">
        <v>23</v>
      </c>
      <c r="M215" s="16">
        <v>25</v>
      </c>
      <c r="N215" s="16">
        <v>29</v>
      </c>
      <c r="O215" s="69">
        <v>31</v>
      </c>
      <c r="P215" s="68">
        <v>1</v>
      </c>
      <c r="Q215" s="16">
        <v>0</v>
      </c>
      <c r="R215" s="16">
        <v>0</v>
      </c>
      <c r="S215" s="16">
        <v>4</v>
      </c>
      <c r="T215" s="69">
        <v>6</v>
      </c>
    </row>
    <row r="216" spans="1:20">
      <c r="A216" s="16">
        <v>2016</v>
      </c>
      <c r="B216" s="168" t="s">
        <v>250</v>
      </c>
      <c r="C216" s="168" t="s">
        <v>739</v>
      </c>
      <c r="D216" s="168" t="s">
        <v>864</v>
      </c>
      <c r="E216" s="168" t="s">
        <v>369</v>
      </c>
      <c r="F216" s="68">
        <v>29</v>
      </c>
      <c r="G216" s="16">
        <v>28</v>
      </c>
      <c r="H216" s="16">
        <v>28</v>
      </c>
      <c r="I216" s="16">
        <v>32</v>
      </c>
      <c r="J216" s="69">
        <v>32</v>
      </c>
      <c r="K216" s="68">
        <v>28</v>
      </c>
      <c r="L216" s="16">
        <v>21</v>
      </c>
      <c r="M216" s="16">
        <v>24</v>
      </c>
      <c r="N216" s="16">
        <v>29</v>
      </c>
      <c r="O216" s="69">
        <v>31</v>
      </c>
      <c r="P216" s="68">
        <v>2</v>
      </c>
      <c r="Q216" s="16">
        <v>0</v>
      </c>
      <c r="R216" s="16">
        <v>0</v>
      </c>
      <c r="S216" s="16">
        <v>5</v>
      </c>
      <c r="T216" s="69">
        <v>8</v>
      </c>
    </row>
    <row r="217" spans="1:20">
      <c r="A217" s="16">
        <v>2016</v>
      </c>
      <c r="B217" s="168" t="s">
        <v>250</v>
      </c>
      <c r="C217" s="168" t="s">
        <v>739</v>
      </c>
      <c r="D217" s="168" t="s">
        <v>864</v>
      </c>
      <c r="E217" s="168" t="s">
        <v>355</v>
      </c>
      <c r="F217" s="68">
        <v>30</v>
      </c>
      <c r="G217" s="16">
        <v>28</v>
      </c>
      <c r="H217" s="16">
        <v>28</v>
      </c>
      <c r="I217" s="16">
        <v>32</v>
      </c>
      <c r="J217" s="69">
        <v>32</v>
      </c>
      <c r="K217" s="68">
        <v>26</v>
      </c>
      <c r="L217" s="16">
        <v>19</v>
      </c>
      <c r="M217" s="16">
        <v>23</v>
      </c>
      <c r="N217" s="16">
        <v>29</v>
      </c>
      <c r="O217" s="69">
        <v>31</v>
      </c>
      <c r="P217" s="68">
        <v>3</v>
      </c>
      <c r="Q217" s="16">
        <v>0</v>
      </c>
      <c r="R217" s="16">
        <v>1</v>
      </c>
      <c r="S217" s="16">
        <v>7</v>
      </c>
      <c r="T217" s="69">
        <v>10</v>
      </c>
    </row>
    <row r="218" spans="1:20">
      <c r="A218" s="16">
        <v>2016</v>
      </c>
      <c r="B218" s="168" t="s">
        <v>250</v>
      </c>
      <c r="C218" s="168" t="s">
        <v>739</v>
      </c>
      <c r="D218" s="168" t="s">
        <v>864</v>
      </c>
      <c r="E218" s="168" t="s">
        <v>356</v>
      </c>
      <c r="F218" s="68">
        <v>30</v>
      </c>
      <c r="G218" s="16">
        <v>27</v>
      </c>
      <c r="H218" s="16">
        <v>28</v>
      </c>
      <c r="I218" s="16">
        <v>32</v>
      </c>
      <c r="J218" s="69">
        <v>32</v>
      </c>
      <c r="K218" s="68">
        <v>25</v>
      </c>
      <c r="L218" s="16">
        <v>17</v>
      </c>
      <c r="M218" s="16">
        <v>21</v>
      </c>
      <c r="N218" s="16">
        <v>28</v>
      </c>
      <c r="O218" s="69">
        <v>30</v>
      </c>
      <c r="P218" s="68">
        <v>5</v>
      </c>
      <c r="Q218" s="16">
        <v>0</v>
      </c>
      <c r="R218" s="16">
        <v>2</v>
      </c>
      <c r="S218" s="16">
        <v>8</v>
      </c>
      <c r="T218" s="69">
        <v>12</v>
      </c>
    </row>
    <row r="219" spans="1:20">
      <c r="A219" s="16">
        <v>2016</v>
      </c>
      <c r="B219" s="168" t="s">
        <v>250</v>
      </c>
      <c r="C219" s="168" t="s">
        <v>739</v>
      </c>
      <c r="D219" s="168" t="s">
        <v>864</v>
      </c>
      <c r="E219" s="168" t="s">
        <v>357</v>
      </c>
      <c r="F219" s="68">
        <v>29</v>
      </c>
      <c r="G219" s="16">
        <v>27</v>
      </c>
      <c r="H219" s="16">
        <v>28</v>
      </c>
      <c r="I219" s="16">
        <v>31</v>
      </c>
      <c r="J219" s="69">
        <v>32</v>
      </c>
      <c r="K219" s="68">
        <v>23</v>
      </c>
      <c r="L219" s="16">
        <v>15</v>
      </c>
      <c r="M219" s="16">
        <v>19</v>
      </c>
      <c r="N219" s="16">
        <v>26</v>
      </c>
      <c r="O219" s="69">
        <v>29</v>
      </c>
      <c r="P219" s="68">
        <v>7</v>
      </c>
      <c r="Q219" s="16">
        <v>0</v>
      </c>
      <c r="R219" s="16">
        <v>3</v>
      </c>
      <c r="S219" s="16">
        <v>10</v>
      </c>
      <c r="T219" s="69">
        <v>13</v>
      </c>
    </row>
    <row r="220" spans="1:20">
      <c r="A220" s="16">
        <v>2016</v>
      </c>
      <c r="B220" s="168" t="s">
        <v>250</v>
      </c>
      <c r="C220" s="168" t="s">
        <v>739</v>
      </c>
      <c r="D220" s="168" t="s">
        <v>864</v>
      </c>
      <c r="E220" s="168" t="s">
        <v>358</v>
      </c>
      <c r="F220" s="68">
        <v>29</v>
      </c>
      <c r="G220" s="16">
        <v>26</v>
      </c>
      <c r="H220" s="16">
        <v>28</v>
      </c>
      <c r="I220" s="16">
        <v>31</v>
      </c>
      <c r="J220" s="69">
        <v>32</v>
      </c>
      <c r="K220" s="68">
        <v>20</v>
      </c>
      <c r="L220" s="16">
        <v>13</v>
      </c>
      <c r="M220" s="16">
        <v>17</v>
      </c>
      <c r="N220" s="16">
        <v>24</v>
      </c>
      <c r="O220" s="69">
        <v>28</v>
      </c>
      <c r="P220" s="68">
        <v>8</v>
      </c>
      <c r="Q220" s="16">
        <v>1</v>
      </c>
      <c r="R220" s="16">
        <v>5</v>
      </c>
      <c r="S220" s="16">
        <v>12</v>
      </c>
      <c r="T220" s="69">
        <v>15</v>
      </c>
    </row>
    <row r="221" spans="1:20">
      <c r="A221" s="16">
        <v>2016</v>
      </c>
      <c r="B221" s="168" t="s">
        <v>250</v>
      </c>
      <c r="C221" s="168" t="s">
        <v>739</v>
      </c>
      <c r="D221" s="168" t="s">
        <v>864</v>
      </c>
      <c r="E221" s="168" t="s">
        <v>359</v>
      </c>
      <c r="F221" s="68">
        <v>28</v>
      </c>
      <c r="G221" s="16">
        <v>26</v>
      </c>
      <c r="H221" s="16">
        <v>28</v>
      </c>
      <c r="I221" s="16">
        <v>30</v>
      </c>
      <c r="J221" s="69">
        <v>32</v>
      </c>
      <c r="K221" s="68">
        <v>18</v>
      </c>
      <c r="L221" s="16">
        <v>10</v>
      </c>
      <c r="M221" s="16">
        <v>14</v>
      </c>
      <c r="N221" s="16">
        <v>22</v>
      </c>
      <c r="O221" s="69">
        <v>27</v>
      </c>
      <c r="P221" s="68">
        <v>10</v>
      </c>
      <c r="Q221" s="16">
        <v>2</v>
      </c>
      <c r="R221" s="16">
        <v>7</v>
      </c>
      <c r="S221" s="16">
        <v>14</v>
      </c>
      <c r="T221" s="69">
        <v>17</v>
      </c>
    </row>
    <row r="222" spans="1:20">
      <c r="A222" s="16">
        <v>2016</v>
      </c>
      <c r="B222" s="168" t="s">
        <v>250</v>
      </c>
      <c r="C222" s="168" t="s">
        <v>739</v>
      </c>
      <c r="D222" s="168" t="s">
        <v>864</v>
      </c>
      <c r="E222" s="168" t="s">
        <v>360</v>
      </c>
      <c r="F222" s="68">
        <v>28</v>
      </c>
      <c r="G222" s="16">
        <v>25</v>
      </c>
      <c r="H222" s="16">
        <v>27</v>
      </c>
      <c r="I222" s="16">
        <v>30</v>
      </c>
      <c r="J222" s="69">
        <v>32</v>
      </c>
      <c r="K222" s="68">
        <v>15</v>
      </c>
      <c r="L222" s="16">
        <v>8</v>
      </c>
      <c r="M222" s="16">
        <v>11</v>
      </c>
      <c r="N222" s="16">
        <v>19</v>
      </c>
      <c r="O222" s="69">
        <v>24</v>
      </c>
      <c r="P222" s="68">
        <v>13</v>
      </c>
      <c r="Q222" s="16">
        <v>5</v>
      </c>
      <c r="R222" s="16">
        <v>9</v>
      </c>
      <c r="S222" s="16">
        <v>16</v>
      </c>
      <c r="T222" s="69">
        <v>19</v>
      </c>
    </row>
    <row r="223" spans="1:20">
      <c r="A223" s="16">
        <v>2016</v>
      </c>
      <c r="B223" s="168" t="s">
        <v>250</v>
      </c>
      <c r="C223" s="168" t="s">
        <v>739</v>
      </c>
      <c r="D223" s="168" t="s">
        <v>864</v>
      </c>
      <c r="E223" s="168" t="s">
        <v>361</v>
      </c>
      <c r="F223" s="68">
        <v>28</v>
      </c>
      <c r="G223" s="16">
        <v>24</v>
      </c>
      <c r="H223" s="16">
        <v>26</v>
      </c>
      <c r="I223" s="16">
        <v>29</v>
      </c>
      <c r="J223" s="69">
        <v>31</v>
      </c>
      <c r="K223" s="68">
        <v>12</v>
      </c>
      <c r="L223" s="16">
        <v>6</v>
      </c>
      <c r="M223" s="16">
        <v>9</v>
      </c>
      <c r="N223" s="16">
        <v>16</v>
      </c>
      <c r="O223" s="69">
        <v>21</v>
      </c>
      <c r="P223" s="68">
        <v>15</v>
      </c>
      <c r="Q223" s="16">
        <v>7</v>
      </c>
      <c r="R223" s="16">
        <v>11</v>
      </c>
      <c r="S223" s="16">
        <v>18</v>
      </c>
      <c r="T223" s="69">
        <v>21</v>
      </c>
    </row>
    <row r="224" spans="1:20">
      <c r="A224" s="16">
        <v>2016</v>
      </c>
      <c r="B224" s="168" t="s">
        <v>250</v>
      </c>
      <c r="C224" s="168" t="s">
        <v>739</v>
      </c>
      <c r="D224" s="168" t="s">
        <v>864</v>
      </c>
      <c r="E224" s="168" t="s">
        <v>362</v>
      </c>
      <c r="F224" s="68">
        <v>27</v>
      </c>
      <c r="G224" s="16">
        <v>23</v>
      </c>
      <c r="H224" s="16">
        <v>26</v>
      </c>
      <c r="I224" s="16">
        <v>28</v>
      </c>
      <c r="J224" s="69">
        <v>30</v>
      </c>
      <c r="K224" s="68">
        <v>10</v>
      </c>
      <c r="L224" s="16">
        <v>3</v>
      </c>
      <c r="M224" s="16">
        <v>6</v>
      </c>
      <c r="N224" s="16">
        <v>13</v>
      </c>
      <c r="O224" s="69">
        <v>18</v>
      </c>
      <c r="P224" s="68">
        <v>17</v>
      </c>
      <c r="Q224" s="16">
        <v>9</v>
      </c>
      <c r="R224" s="16">
        <v>13</v>
      </c>
      <c r="S224" s="16">
        <v>20</v>
      </c>
      <c r="T224" s="69">
        <v>23</v>
      </c>
    </row>
    <row r="225" spans="1:20">
      <c r="A225" s="16">
        <v>2016</v>
      </c>
      <c r="B225" s="168" t="s">
        <v>250</v>
      </c>
      <c r="C225" s="168" t="s">
        <v>739</v>
      </c>
      <c r="D225" s="168" t="s">
        <v>864</v>
      </c>
      <c r="E225" s="168" t="s">
        <v>363</v>
      </c>
      <c r="F225" s="68">
        <v>27</v>
      </c>
      <c r="G225" s="16">
        <v>22</v>
      </c>
      <c r="H225" s="16">
        <v>25</v>
      </c>
      <c r="I225" s="16">
        <v>28</v>
      </c>
      <c r="J225" s="69">
        <v>30</v>
      </c>
      <c r="K225" s="68">
        <v>8</v>
      </c>
      <c r="L225" s="16">
        <v>2</v>
      </c>
      <c r="M225" s="16">
        <v>5</v>
      </c>
      <c r="N225" s="16">
        <v>12</v>
      </c>
      <c r="O225" s="69">
        <v>16</v>
      </c>
      <c r="P225" s="68">
        <v>18</v>
      </c>
      <c r="Q225" s="16">
        <v>10</v>
      </c>
      <c r="R225" s="16">
        <v>14</v>
      </c>
      <c r="S225" s="16">
        <v>21</v>
      </c>
      <c r="T225" s="69">
        <v>23</v>
      </c>
    </row>
    <row r="226" spans="1:20">
      <c r="A226" s="16">
        <v>2016</v>
      </c>
      <c r="B226" s="168" t="s">
        <v>250</v>
      </c>
      <c r="C226" s="168" t="s">
        <v>739</v>
      </c>
      <c r="D226" s="168" t="s">
        <v>864</v>
      </c>
      <c r="E226" s="168" t="s">
        <v>364</v>
      </c>
      <c r="F226" s="68">
        <v>26</v>
      </c>
      <c r="G226" s="16">
        <v>19</v>
      </c>
      <c r="H226" s="16">
        <v>23</v>
      </c>
      <c r="I226" s="16">
        <v>28</v>
      </c>
      <c r="J226" s="69">
        <v>28</v>
      </c>
      <c r="K226" s="68">
        <v>7</v>
      </c>
      <c r="L226" s="16">
        <v>1</v>
      </c>
      <c r="M226" s="16">
        <v>4</v>
      </c>
      <c r="N226" s="16">
        <v>10</v>
      </c>
      <c r="O226" s="69">
        <v>14</v>
      </c>
      <c r="P226" s="68">
        <v>18</v>
      </c>
      <c r="Q226" s="16">
        <v>10</v>
      </c>
      <c r="R226" s="16">
        <v>15</v>
      </c>
      <c r="S226" s="16">
        <v>21</v>
      </c>
      <c r="T226" s="69">
        <v>23</v>
      </c>
    </row>
    <row r="227" spans="1:20">
      <c r="A227" s="16">
        <v>2016</v>
      </c>
      <c r="B227" s="168" t="s">
        <v>250</v>
      </c>
      <c r="C227" s="168" t="s">
        <v>739</v>
      </c>
      <c r="D227" s="168" t="s">
        <v>864</v>
      </c>
      <c r="E227" s="168" t="s">
        <v>365</v>
      </c>
      <c r="F227" s="68">
        <v>25</v>
      </c>
      <c r="G227" s="16">
        <v>17</v>
      </c>
      <c r="H227" s="16">
        <v>22</v>
      </c>
      <c r="I227" s="16">
        <v>27</v>
      </c>
      <c r="J227" s="69">
        <v>28</v>
      </c>
      <c r="K227" s="68">
        <v>6</v>
      </c>
      <c r="L227" s="16">
        <v>0</v>
      </c>
      <c r="M227" s="16">
        <v>3</v>
      </c>
      <c r="N227" s="16">
        <v>9</v>
      </c>
      <c r="O227" s="69">
        <v>13</v>
      </c>
      <c r="P227" s="68">
        <v>18</v>
      </c>
      <c r="Q227" s="16">
        <v>9</v>
      </c>
      <c r="R227" s="16">
        <v>14</v>
      </c>
      <c r="S227" s="16">
        <v>21</v>
      </c>
      <c r="T227" s="69">
        <v>23</v>
      </c>
    </row>
    <row r="228" spans="1:20">
      <c r="A228" s="16">
        <v>2016</v>
      </c>
      <c r="B228" s="168" t="s">
        <v>250</v>
      </c>
      <c r="C228" s="168" t="s">
        <v>739</v>
      </c>
      <c r="D228" s="168" t="s">
        <v>864</v>
      </c>
      <c r="E228" s="168" t="s">
        <v>737</v>
      </c>
      <c r="F228" s="68">
        <v>23</v>
      </c>
      <c r="G228" s="16">
        <v>14</v>
      </c>
      <c r="H228" s="16">
        <v>20</v>
      </c>
      <c r="I228" s="16">
        <v>26</v>
      </c>
      <c r="J228" s="69">
        <v>28</v>
      </c>
      <c r="K228" s="68">
        <v>5</v>
      </c>
      <c r="L228" s="16">
        <v>0</v>
      </c>
      <c r="M228" s="16">
        <v>2</v>
      </c>
      <c r="N228" s="16">
        <v>8</v>
      </c>
      <c r="O228" s="69">
        <v>12</v>
      </c>
      <c r="P228" s="68">
        <v>17</v>
      </c>
      <c r="Q228" s="16">
        <v>7</v>
      </c>
      <c r="R228" s="16">
        <v>13</v>
      </c>
      <c r="S228" s="16">
        <v>20</v>
      </c>
      <c r="T228" s="69">
        <v>23</v>
      </c>
    </row>
    <row r="229" spans="1:20">
      <c r="A229" s="16">
        <v>2025</v>
      </c>
      <c r="B229" s="168" t="s">
        <v>256</v>
      </c>
      <c r="C229" s="168" t="s">
        <v>736</v>
      </c>
      <c r="D229" s="168" t="s">
        <v>432</v>
      </c>
      <c r="E229" s="168" t="s">
        <v>1109</v>
      </c>
      <c r="F229" s="68">
        <v>30</v>
      </c>
      <c r="G229" s="16">
        <v>28</v>
      </c>
      <c r="H229" s="16">
        <v>28</v>
      </c>
      <c r="I229" s="16">
        <v>32</v>
      </c>
      <c r="J229" s="69">
        <v>32</v>
      </c>
      <c r="K229" s="68">
        <v>27</v>
      </c>
      <c r="L229" s="16">
        <v>17</v>
      </c>
      <c r="M229" s="16">
        <v>22</v>
      </c>
      <c r="N229" s="16">
        <v>31</v>
      </c>
      <c r="O229" s="69">
        <v>32</v>
      </c>
      <c r="P229" s="68">
        <v>2</v>
      </c>
      <c r="Q229" s="16">
        <v>0</v>
      </c>
      <c r="R229" s="16">
        <v>0</v>
      </c>
      <c r="S229" s="16">
        <v>7</v>
      </c>
      <c r="T229" s="69">
        <v>13</v>
      </c>
    </row>
    <row r="230" spans="1:20">
      <c r="A230" s="16">
        <v>2025</v>
      </c>
      <c r="B230" s="168" t="s">
        <v>256</v>
      </c>
      <c r="C230" s="168" t="s">
        <v>736</v>
      </c>
      <c r="D230" s="168" t="s">
        <v>432</v>
      </c>
      <c r="E230" s="168" t="s">
        <v>369</v>
      </c>
      <c r="F230" s="68">
        <v>31</v>
      </c>
      <c r="G230" s="16">
        <v>28</v>
      </c>
      <c r="H230" s="16">
        <v>29</v>
      </c>
      <c r="I230" s="16">
        <v>32</v>
      </c>
      <c r="J230" s="69">
        <v>32</v>
      </c>
      <c r="K230" s="68">
        <v>29</v>
      </c>
      <c r="L230" s="16">
        <v>15</v>
      </c>
      <c r="M230" s="16">
        <v>22</v>
      </c>
      <c r="N230" s="16">
        <v>31</v>
      </c>
      <c r="O230" s="69">
        <v>32</v>
      </c>
      <c r="P230" s="68">
        <v>2</v>
      </c>
      <c r="Q230" s="16">
        <v>0</v>
      </c>
      <c r="R230" s="16">
        <v>0</v>
      </c>
      <c r="S230" s="16">
        <v>7</v>
      </c>
      <c r="T230" s="69">
        <v>13</v>
      </c>
    </row>
    <row r="231" spans="1:20">
      <c r="A231" s="16">
        <v>2025</v>
      </c>
      <c r="B231" s="168" t="s">
        <v>256</v>
      </c>
      <c r="C231" s="168" t="s">
        <v>736</v>
      </c>
      <c r="D231" s="168" t="s">
        <v>432</v>
      </c>
      <c r="E231" s="168" t="s">
        <v>355</v>
      </c>
      <c r="F231" s="68">
        <v>31</v>
      </c>
      <c r="G231" s="16">
        <v>27</v>
      </c>
      <c r="H231" s="16">
        <v>29</v>
      </c>
      <c r="I231" s="16">
        <v>32</v>
      </c>
      <c r="J231" s="69">
        <v>32</v>
      </c>
      <c r="K231" s="68">
        <v>30</v>
      </c>
      <c r="L231" s="16">
        <v>16</v>
      </c>
      <c r="M231" s="16">
        <v>23</v>
      </c>
      <c r="N231" s="16">
        <v>31</v>
      </c>
      <c r="O231" s="69">
        <v>32</v>
      </c>
      <c r="P231" s="68">
        <v>1</v>
      </c>
      <c r="Q231" s="16">
        <v>0</v>
      </c>
      <c r="R231" s="16">
        <v>0</v>
      </c>
      <c r="S231" s="16">
        <v>5</v>
      </c>
      <c r="T231" s="69">
        <v>12</v>
      </c>
    </row>
    <row r="232" spans="1:20">
      <c r="A232" s="16">
        <v>2025</v>
      </c>
      <c r="B232" s="168" t="s">
        <v>256</v>
      </c>
      <c r="C232" s="168" t="s">
        <v>736</v>
      </c>
      <c r="D232" s="168" t="s">
        <v>432</v>
      </c>
      <c r="E232" s="168" t="s">
        <v>356</v>
      </c>
      <c r="F232" s="68">
        <v>31</v>
      </c>
      <c r="G232" s="16">
        <v>27</v>
      </c>
      <c r="H232" s="16">
        <v>29</v>
      </c>
      <c r="I232" s="16">
        <v>32</v>
      </c>
      <c r="J232" s="69">
        <v>32</v>
      </c>
      <c r="K232" s="68">
        <v>30</v>
      </c>
      <c r="L232" s="16">
        <v>16</v>
      </c>
      <c r="M232" s="16">
        <v>23</v>
      </c>
      <c r="N232" s="16">
        <v>31</v>
      </c>
      <c r="O232" s="69">
        <v>32</v>
      </c>
      <c r="P232" s="68">
        <v>1</v>
      </c>
      <c r="Q232" s="16">
        <v>0</v>
      </c>
      <c r="R232" s="16">
        <v>0</v>
      </c>
      <c r="S232" s="16">
        <v>5</v>
      </c>
      <c r="T232" s="69">
        <v>11</v>
      </c>
    </row>
    <row r="233" spans="1:20">
      <c r="A233" s="16">
        <v>2025</v>
      </c>
      <c r="B233" s="168" t="s">
        <v>256</v>
      </c>
      <c r="C233" s="168" t="s">
        <v>736</v>
      </c>
      <c r="D233" s="168" t="s">
        <v>432</v>
      </c>
      <c r="E233" s="168" t="s">
        <v>357</v>
      </c>
      <c r="F233" s="68">
        <v>31</v>
      </c>
      <c r="G233" s="16">
        <v>25</v>
      </c>
      <c r="H233" s="16">
        <v>28</v>
      </c>
      <c r="I233" s="16">
        <v>32</v>
      </c>
      <c r="J233" s="69">
        <v>32</v>
      </c>
      <c r="K233" s="68">
        <v>29</v>
      </c>
      <c r="L233" s="16">
        <v>12</v>
      </c>
      <c r="M233" s="16">
        <v>20</v>
      </c>
      <c r="N233" s="16">
        <v>31</v>
      </c>
      <c r="O233" s="69">
        <v>32</v>
      </c>
      <c r="P233" s="68">
        <v>1</v>
      </c>
      <c r="Q233" s="16">
        <v>0</v>
      </c>
      <c r="R233" s="16">
        <v>0</v>
      </c>
      <c r="S233" s="16">
        <v>7</v>
      </c>
      <c r="T233" s="69">
        <v>12</v>
      </c>
    </row>
    <row r="234" spans="1:20">
      <c r="A234" s="16">
        <v>2025</v>
      </c>
      <c r="B234" s="168" t="s">
        <v>256</v>
      </c>
      <c r="C234" s="168" t="s">
        <v>736</v>
      </c>
      <c r="D234" s="168" t="s">
        <v>432</v>
      </c>
      <c r="E234" s="168" t="s">
        <v>358</v>
      </c>
      <c r="F234" s="68">
        <v>31</v>
      </c>
      <c r="G234" s="16">
        <v>23</v>
      </c>
      <c r="H234" s="16">
        <v>28</v>
      </c>
      <c r="I234" s="16">
        <v>32</v>
      </c>
      <c r="J234" s="69">
        <v>32</v>
      </c>
      <c r="K234" s="68">
        <v>29</v>
      </c>
      <c r="L234" s="16">
        <v>9</v>
      </c>
      <c r="M234" s="16">
        <v>19</v>
      </c>
      <c r="N234" s="16">
        <v>31</v>
      </c>
      <c r="O234" s="69">
        <v>32</v>
      </c>
      <c r="P234" s="68">
        <v>1</v>
      </c>
      <c r="Q234" s="16">
        <v>0</v>
      </c>
      <c r="R234" s="16">
        <v>0</v>
      </c>
      <c r="S234" s="16">
        <v>6</v>
      </c>
      <c r="T234" s="69">
        <v>13</v>
      </c>
    </row>
    <row r="235" spans="1:20">
      <c r="A235" s="16">
        <v>2025</v>
      </c>
      <c r="B235" s="168" t="s">
        <v>256</v>
      </c>
      <c r="C235" s="168" t="s">
        <v>736</v>
      </c>
      <c r="D235" s="168" t="s">
        <v>432</v>
      </c>
      <c r="E235" s="168" t="s">
        <v>359</v>
      </c>
      <c r="F235" s="68">
        <v>30</v>
      </c>
      <c r="G235" s="16">
        <v>20</v>
      </c>
      <c r="H235" s="16">
        <v>26</v>
      </c>
      <c r="I235" s="16">
        <v>32</v>
      </c>
      <c r="J235" s="69">
        <v>32</v>
      </c>
      <c r="K235" s="68">
        <v>28</v>
      </c>
      <c r="L235" s="16">
        <v>7</v>
      </c>
      <c r="M235" s="16">
        <v>16</v>
      </c>
      <c r="N235" s="16">
        <v>31</v>
      </c>
      <c r="O235" s="69">
        <v>32</v>
      </c>
      <c r="P235" s="68">
        <v>1</v>
      </c>
      <c r="Q235" s="16">
        <v>0</v>
      </c>
      <c r="R235" s="16">
        <v>0</v>
      </c>
      <c r="S235" s="16">
        <v>8</v>
      </c>
      <c r="T235" s="69">
        <v>14</v>
      </c>
    </row>
    <row r="236" spans="1:20">
      <c r="A236" s="16">
        <v>2025</v>
      </c>
      <c r="B236" s="168" t="s">
        <v>256</v>
      </c>
      <c r="C236" s="168" t="s">
        <v>736</v>
      </c>
      <c r="D236" s="168" t="s">
        <v>432</v>
      </c>
      <c r="E236" s="168" t="s">
        <v>360</v>
      </c>
      <c r="F236" s="68">
        <v>29</v>
      </c>
      <c r="G236" s="16">
        <v>15</v>
      </c>
      <c r="H236" s="16">
        <v>25</v>
      </c>
      <c r="I236" s="16">
        <v>31</v>
      </c>
      <c r="J236" s="69">
        <v>32</v>
      </c>
      <c r="K236" s="68">
        <v>25</v>
      </c>
      <c r="L236" s="16">
        <v>3</v>
      </c>
      <c r="M236" s="16">
        <v>14</v>
      </c>
      <c r="N236" s="16">
        <v>31</v>
      </c>
      <c r="O236" s="69">
        <v>32</v>
      </c>
      <c r="P236" s="68">
        <v>2</v>
      </c>
      <c r="Q236" s="16">
        <v>0</v>
      </c>
      <c r="R236" s="16">
        <v>0</v>
      </c>
      <c r="S236" s="16">
        <v>9</v>
      </c>
      <c r="T236" s="69">
        <v>14</v>
      </c>
    </row>
    <row r="237" spans="1:20">
      <c r="A237" s="16">
        <v>2025</v>
      </c>
      <c r="B237" s="168" t="s">
        <v>256</v>
      </c>
      <c r="C237" s="168" t="s">
        <v>736</v>
      </c>
      <c r="D237" s="168" t="s">
        <v>432</v>
      </c>
      <c r="E237" s="168" t="s">
        <v>361</v>
      </c>
      <c r="F237" s="68">
        <v>28</v>
      </c>
      <c r="G237" s="16">
        <v>11</v>
      </c>
      <c r="H237" s="16">
        <v>23</v>
      </c>
      <c r="I237" s="16">
        <v>31</v>
      </c>
      <c r="J237" s="69">
        <v>32</v>
      </c>
      <c r="K237" s="68">
        <v>18</v>
      </c>
      <c r="L237" s="16">
        <v>1</v>
      </c>
      <c r="M237" s="16">
        <v>10</v>
      </c>
      <c r="N237" s="16">
        <v>29</v>
      </c>
      <c r="O237" s="69">
        <v>31</v>
      </c>
      <c r="P237" s="68">
        <v>5</v>
      </c>
      <c r="Q237" s="16">
        <v>0</v>
      </c>
      <c r="R237" s="16">
        <v>1</v>
      </c>
      <c r="S237" s="16">
        <v>12</v>
      </c>
      <c r="T237" s="69">
        <v>17</v>
      </c>
    </row>
    <row r="238" spans="1:20">
      <c r="A238" s="16">
        <v>2025</v>
      </c>
      <c r="B238" s="168" t="s">
        <v>256</v>
      </c>
      <c r="C238" s="168" t="s">
        <v>736</v>
      </c>
      <c r="D238" s="168" t="s">
        <v>432</v>
      </c>
      <c r="E238" s="168" t="s">
        <v>362</v>
      </c>
      <c r="F238" s="68">
        <v>26</v>
      </c>
      <c r="G238" s="16">
        <v>8</v>
      </c>
      <c r="H238" s="16">
        <v>20</v>
      </c>
      <c r="I238" s="16">
        <v>30</v>
      </c>
      <c r="J238" s="69">
        <v>31</v>
      </c>
      <c r="K238" s="68">
        <v>14</v>
      </c>
      <c r="L238" s="16">
        <v>0</v>
      </c>
      <c r="M238" s="16">
        <v>6</v>
      </c>
      <c r="N238" s="16">
        <v>27</v>
      </c>
      <c r="O238" s="69">
        <v>31</v>
      </c>
      <c r="P238" s="68">
        <v>7</v>
      </c>
      <c r="Q238" s="16">
        <v>0</v>
      </c>
      <c r="R238" s="16">
        <v>1</v>
      </c>
      <c r="S238" s="16">
        <v>15</v>
      </c>
      <c r="T238" s="69">
        <v>19</v>
      </c>
    </row>
    <row r="239" spans="1:20">
      <c r="A239" s="16">
        <v>2025</v>
      </c>
      <c r="B239" s="168" t="s">
        <v>256</v>
      </c>
      <c r="C239" s="168" t="s">
        <v>736</v>
      </c>
      <c r="D239" s="168" t="s">
        <v>432</v>
      </c>
      <c r="E239" s="168" t="s">
        <v>363</v>
      </c>
      <c r="F239" s="68">
        <v>25</v>
      </c>
      <c r="G239" s="16">
        <v>7</v>
      </c>
      <c r="H239" s="16">
        <v>18</v>
      </c>
      <c r="I239" s="16">
        <v>29</v>
      </c>
      <c r="J239" s="69">
        <v>32</v>
      </c>
      <c r="K239" s="68">
        <v>11</v>
      </c>
      <c r="L239" s="16">
        <v>0</v>
      </c>
      <c r="M239" s="16">
        <v>4</v>
      </c>
      <c r="N239" s="16">
        <v>25</v>
      </c>
      <c r="O239" s="69">
        <v>31</v>
      </c>
      <c r="P239" s="68">
        <v>8</v>
      </c>
      <c r="Q239" s="16">
        <v>0</v>
      </c>
      <c r="R239" s="16">
        <v>1</v>
      </c>
      <c r="S239" s="16">
        <v>15</v>
      </c>
      <c r="T239" s="69">
        <v>20</v>
      </c>
    </row>
    <row r="240" spans="1:20">
      <c r="A240" s="16">
        <v>2025</v>
      </c>
      <c r="B240" s="168" t="s">
        <v>256</v>
      </c>
      <c r="C240" s="168" t="s">
        <v>736</v>
      </c>
      <c r="D240" s="168" t="s">
        <v>432</v>
      </c>
      <c r="E240" s="168" t="s">
        <v>364</v>
      </c>
      <c r="F240" s="68">
        <v>23</v>
      </c>
      <c r="G240" s="16">
        <v>4</v>
      </c>
      <c r="H240" s="16">
        <v>14</v>
      </c>
      <c r="I240" s="16">
        <v>28</v>
      </c>
      <c r="J240" s="69">
        <v>31</v>
      </c>
      <c r="K240" s="68">
        <v>7</v>
      </c>
      <c r="L240" s="16">
        <v>0</v>
      </c>
      <c r="M240" s="16">
        <v>2</v>
      </c>
      <c r="N240" s="16">
        <v>19</v>
      </c>
      <c r="O240" s="69">
        <v>30</v>
      </c>
      <c r="P240" s="68">
        <v>8</v>
      </c>
      <c r="Q240" s="16">
        <v>0</v>
      </c>
      <c r="R240" s="16">
        <v>1</v>
      </c>
      <c r="S240" s="16">
        <v>16</v>
      </c>
      <c r="T240" s="69">
        <v>20</v>
      </c>
    </row>
    <row r="241" spans="1:20">
      <c r="A241" s="16">
        <v>2025</v>
      </c>
      <c r="B241" s="168" t="s">
        <v>256</v>
      </c>
      <c r="C241" s="168" t="s">
        <v>736</v>
      </c>
      <c r="D241" s="168" t="s">
        <v>432</v>
      </c>
      <c r="E241" s="168" t="s">
        <v>365</v>
      </c>
      <c r="F241" s="68">
        <v>21</v>
      </c>
      <c r="G241" s="16">
        <v>1</v>
      </c>
      <c r="H241" s="16">
        <v>11</v>
      </c>
      <c r="I241" s="16">
        <v>27</v>
      </c>
      <c r="J241" s="69">
        <v>31</v>
      </c>
      <c r="K241" s="68">
        <v>6</v>
      </c>
      <c r="L241" s="16">
        <v>0</v>
      </c>
      <c r="M241" s="16">
        <v>0</v>
      </c>
      <c r="N241" s="16">
        <v>14</v>
      </c>
      <c r="O241" s="69">
        <v>30</v>
      </c>
      <c r="P241" s="68">
        <v>8</v>
      </c>
      <c r="Q241" s="16">
        <v>0</v>
      </c>
      <c r="R241" s="16">
        <v>1</v>
      </c>
      <c r="S241" s="16">
        <v>16</v>
      </c>
      <c r="T241" s="69">
        <v>20</v>
      </c>
    </row>
    <row r="242" spans="1:20">
      <c r="A242" s="16">
        <v>2025</v>
      </c>
      <c r="B242" s="168" t="s">
        <v>256</v>
      </c>
      <c r="C242" s="168" t="s">
        <v>736</v>
      </c>
      <c r="D242" s="168" t="s">
        <v>432</v>
      </c>
      <c r="E242" s="168" t="s">
        <v>737</v>
      </c>
      <c r="F242" s="68">
        <v>18</v>
      </c>
      <c r="G242" s="16">
        <v>0</v>
      </c>
      <c r="H242" s="16">
        <v>8</v>
      </c>
      <c r="I242" s="16">
        <v>25</v>
      </c>
      <c r="J242" s="69">
        <v>31</v>
      </c>
      <c r="K242" s="68">
        <v>4</v>
      </c>
      <c r="L242" s="16">
        <v>0</v>
      </c>
      <c r="M242" s="16">
        <v>0</v>
      </c>
      <c r="N242" s="16">
        <v>10</v>
      </c>
      <c r="O242" s="69">
        <v>30</v>
      </c>
      <c r="P242" s="68">
        <v>8</v>
      </c>
      <c r="Q242" s="16">
        <v>0</v>
      </c>
      <c r="R242" s="16">
        <v>1</v>
      </c>
      <c r="S242" s="16">
        <v>15</v>
      </c>
      <c r="T242" s="69">
        <v>19</v>
      </c>
    </row>
    <row r="243" spans="1:20">
      <c r="A243" s="16">
        <v>2025</v>
      </c>
      <c r="B243" s="168" t="s">
        <v>256</v>
      </c>
      <c r="C243" s="168" t="s">
        <v>736</v>
      </c>
      <c r="D243" s="168" t="s">
        <v>433</v>
      </c>
      <c r="E243" s="168" t="s">
        <v>1109</v>
      </c>
      <c r="F243" s="68">
        <v>30</v>
      </c>
      <c r="G243" s="16">
        <v>28</v>
      </c>
      <c r="H243" s="16">
        <v>28</v>
      </c>
      <c r="I243" s="16">
        <v>32</v>
      </c>
      <c r="J243" s="69">
        <v>32</v>
      </c>
      <c r="K243" s="68">
        <v>28</v>
      </c>
      <c r="L243" s="16">
        <v>20</v>
      </c>
      <c r="M243" s="16">
        <v>24</v>
      </c>
      <c r="N243" s="16">
        <v>31</v>
      </c>
      <c r="O243" s="69">
        <v>32</v>
      </c>
      <c r="P243" s="68">
        <v>1</v>
      </c>
      <c r="Q243" s="16">
        <v>0</v>
      </c>
      <c r="R243" s="16">
        <v>0</v>
      </c>
      <c r="S243" s="16">
        <v>4</v>
      </c>
      <c r="T243" s="69">
        <v>9</v>
      </c>
    </row>
    <row r="244" spans="1:20">
      <c r="A244" s="16">
        <v>2025</v>
      </c>
      <c r="B244" s="168" t="s">
        <v>256</v>
      </c>
      <c r="C244" s="168" t="s">
        <v>736</v>
      </c>
      <c r="D244" s="168" t="s">
        <v>433</v>
      </c>
      <c r="E244" s="168" t="s">
        <v>369</v>
      </c>
      <c r="F244" s="68">
        <v>31</v>
      </c>
      <c r="G244" s="16">
        <v>28</v>
      </c>
      <c r="H244" s="16">
        <v>29</v>
      </c>
      <c r="I244" s="16">
        <v>32</v>
      </c>
      <c r="J244" s="69">
        <v>32</v>
      </c>
      <c r="K244" s="68">
        <v>28</v>
      </c>
      <c r="L244" s="16">
        <v>18</v>
      </c>
      <c r="M244" s="16">
        <v>24</v>
      </c>
      <c r="N244" s="16">
        <v>31</v>
      </c>
      <c r="O244" s="69">
        <v>32</v>
      </c>
      <c r="P244" s="68">
        <v>2</v>
      </c>
      <c r="Q244" s="16">
        <v>0</v>
      </c>
      <c r="R244" s="16">
        <v>0</v>
      </c>
      <c r="S244" s="16">
        <v>6</v>
      </c>
      <c r="T244" s="69">
        <v>11</v>
      </c>
    </row>
    <row r="245" spans="1:20">
      <c r="A245" s="16">
        <v>2025</v>
      </c>
      <c r="B245" s="168" t="s">
        <v>256</v>
      </c>
      <c r="C245" s="168" t="s">
        <v>736</v>
      </c>
      <c r="D245" s="168" t="s">
        <v>433</v>
      </c>
      <c r="E245" s="168" t="s">
        <v>355</v>
      </c>
      <c r="F245" s="68">
        <v>31</v>
      </c>
      <c r="G245" s="16">
        <v>28</v>
      </c>
      <c r="H245" s="16">
        <v>30</v>
      </c>
      <c r="I245" s="16">
        <v>32</v>
      </c>
      <c r="J245" s="69">
        <v>32</v>
      </c>
      <c r="K245" s="68">
        <v>30</v>
      </c>
      <c r="L245" s="16">
        <v>18</v>
      </c>
      <c r="M245" s="16">
        <v>24</v>
      </c>
      <c r="N245" s="16">
        <v>31</v>
      </c>
      <c r="O245" s="69">
        <v>32</v>
      </c>
      <c r="P245" s="68">
        <v>1</v>
      </c>
      <c r="Q245" s="16">
        <v>0</v>
      </c>
      <c r="R245" s="16">
        <v>0</v>
      </c>
      <c r="S245" s="16">
        <v>5</v>
      </c>
      <c r="T245" s="69">
        <v>11</v>
      </c>
    </row>
    <row r="246" spans="1:20">
      <c r="A246" s="16">
        <v>2025</v>
      </c>
      <c r="B246" s="168" t="s">
        <v>256</v>
      </c>
      <c r="C246" s="168" t="s">
        <v>736</v>
      </c>
      <c r="D246" s="168" t="s">
        <v>433</v>
      </c>
      <c r="E246" s="168" t="s">
        <v>356</v>
      </c>
      <c r="F246" s="68">
        <v>31</v>
      </c>
      <c r="G246" s="16">
        <v>27</v>
      </c>
      <c r="H246" s="16">
        <v>29</v>
      </c>
      <c r="I246" s="16">
        <v>32</v>
      </c>
      <c r="J246" s="69">
        <v>32</v>
      </c>
      <c r="K246" s="68">
        <v>29</v>
      </c>
      <c r="L246" s="16">
        <v>17</v>
      </c>
      <c r="M246" s="16">
        <v>23</v>
      </c>
      <c r="N246" s="16">
        <v>31</v>
      </c>
      <c r="O246" s="69">
        <v>32</v>
      </c>
      <c r="P246" s="68">
        <v>1</v>
      </c>
      <c r="Q246" s="16">
        <v>0</v>
      </c>
      <c r="R246" s="16">
        <v>0</v>
      </c>
      <c r="S246" s="16">
        <v>6</v>
      </c>
      <c r="T246" s="69">
        <v>12</v>
      </c>
    </row>
    <row r="247" spans="1:20">
      <c r="A247" s="16">
        <v>2025</v>
      </c>
      <c r="B247" s="168" t="s">
        <v>256</v>
      </c>
      <c r="C247" s="168" t="s">
        <v>736</v>
      </c>
      <c r="D247" s="168" t="s">
        <v>433</v>
      </c>
      <c r="E247" s="168" t="s">
        <v>357</v>
      </c>
      <c r="F247" s="68">
        <v>31</v>
      </c>
      <c r="G247" s="16">
        <v>26</v>
      </c>
      <c r="H247" s="16">
        <v>29</v>
      </c>
      <c r="I247" s="16">
        <v>32</v>
      </c>
      <c r="J247" s="69">
        <v>32</v>
      </c>
      <c r="K247" s="68">
        <v>29</v>
      </c>
      <c r="L247" s="16">
        <v>14</v>
      </c>
      <c r="M247" s="16">
        <v>21</v>
      </c>
      <c r="N247" s="16">
        <v>31</v>
      </c>
      <c r="O247" s="69">
        <v>32</v>
      </c>
      <c r="P247" s="68">
        <v>1</v>
      </c>
      <c r="Q247" s="16">
        <v>0</v>
      </c>
      <c r="R247" s="16">
        <v>0</v>
      </c>
      <c r="S247" s="16">
        <v>7</v>
      </c>
      <c r="T247" s="69">
        <v>12</v>
      </c>
    </row>
    <row r="248" spans="1:20">
      <c r="A248" s="16">
        <v>2025</v>
      </c>
      <c r="B248" s="168" t="s">
        <v>256</v>
      </c>
      <c r="C248" s="168" t="s">
        <v>736</v>
      </c>
      <c r="D248" s="168" t="s">
        <v>433</v>
      </c>
      <c r="E248" s="168" t="s">
        <v>358</v>
      </c>
      <c r="F248" s="68">
        <v>31</v>
      </c>
      <c r="G248" s="16">
        <v>25</v>
      </c>
      <c r="H248" s="16">
        <v>28</v>
      </c>
      <c r="I248" s="16">
        <v>32</v>
      </c>
      <c r="J248" s="69">
        <v>32</v>
      </c>
      <c r="K248" s="68">
        <v>28</v>
      </c>
      <c r="L248" s="16">
        <v>12</v>
      </c>
      <c r="M248" s="16">
        <v>19</v>
      </c>
      <c r="N248" s="16">
        <v>31</v>
      </c>
      <c r="O248" s="69">
        <v>32</v>
      </c>
      <c r="P248" s="68">
        <v>2</v>
      </c>
      <c r="Q248" s="16">
        <v>0</v>
      </c>
      <c r="R248" s="16">
        <v>0</v>
      </c>
      <c r="S248" s="16">
        <v>8</v>
      </c>
      <c r="T248" s="69">
        <v>14</v>
      </c>
    </row>
    <row r="249" spans="1:20">
      <c r="A249" s="16">
        <v>2025</v>
      </c>
      <c r="B249" s="168" t="s">
        <v>256</v>
      </c>
      <c r="C249" s="168" t="s">
        <v>736</v>
      </c>
      <c r="D249" s="168" t="s">
        <v>433</v>
      </c>
      <c r="E249" s="168" t="s">
        <v>359</v>
      </c>
      <c r="F249" s="68">
        <v>30</v>
      </c>
      <c r="G249" s="16">
        <v>24</v>
      </c>
      <c r="H249" s="16">
        <v>28</v>
      </c>
      <c r="I249" s="16">
        <v>32</v>
      </c>
      <c r="J249" s="69">
        <v>32</v>
      </c>
      <c r="K249" s="68">
        <v>26</v>
      </c>
      <c r="L249" s="16">
        <v>10</v>
      </c>
      <c r="M249" s="16">
        <v>17</v>
      </c>
      <c r="N249" s="16">
        <v>31</v>
      </c>
      <c r="O249" s="69">
        <v>32</v>
      </c>
      <c r="P249" s="68">
        <v>3</v>
      </c>
      <c r="Q249" s="16">
        <v>0</v>
      </c>
      <c r="R249" s="16">
        <v>0</v>
      </c>
      <c r="S249" s="16">
        <v>10</v>
      </c>
      <c r="T249" s="69">
        <v>14</v>
      </c>
    </row>
    <row r="250" spans="1:20">
      <c r="A250" s="16">
        <v>2025</v>
      </c>
      <c r="B250" s="168" t="s">
        <v>256</v>
      </c>
      <c r="C250" s="168" t="s">
        <v>736</v>
      </c>
      <c r="D250" s="168" t="s">
        <v>433</v>
      </c>
      <c r="E250" s="168" t="s">
        <v>360</v>
      </c>
      <c r="F250" s="68">
        <v>30</v>
      </c>
      <c r="G250" s="16">
        <v>22</v>
      </c>
      <c r="H250" s="16">
        <v>27</v>
      </c>
      <c r="I250" s="16">
        <v>32</v>
      </c>
      <c r="J250" s="69">
        <v>32</v>
      </c>
      <c r="K250" s="68">
        <v>22</v>
      </c>
      <c r="L250" s="16">
        <v>8</v>
      </c>
      <c r="M250" s="16">
        <v>15</v>
      </c>
      <c r="N250" s="16">
        <v>31</v>
      </c>
      <c r="O250" s="69">
        <v>32</v>
      </c>
      <c r="P250" s="68">
        <v>5</v>
      </c>
      <c r="Q250" s="16">
        <v>0</v>
      </c>
      <c r="R250" s="16">
        <v>1</v>
      </c>
      <c r="S250" s="16">
        <v>11</v>
      </c>
      <c r="T250" s="69">
        <v>15</v>
      </c>
    </row>
    <row r="251" spans="1:20">
      <c r="A251" s="16">
        <v>2025</v>
      </c>
      <c r="B251" s="168" t="s">
        <v>256</v>
      </c>
      <c r="C251" s="168" t="s">
        <v>736</v>
      </c>
      <c r="D251" s="168" t="s">
        <v>433</v>
      </c>
      <c r="E251" s="168" t="s">
        <v>361</v>
      </c>
      <c r="F251" s="68">
        <v>28</v>
      </c>
      <c r="G251" s="16">
        <v>20</v>
      </c>
      <c r="H251" s="16">
        <v>25</v>
      </c>
      <c r="I251" s="16">
        <v>31</v>
      </c>
      <c r="J251" s="69">
        <v>32</v>
      </c>
      <c r="K251" s="68">
        <v>18</v>
      </c>
      <c r="L251" s="16">
        <v>5</v>
      </c>
      <c r="M251" s="16">
        <v>12</v>
      </c>
      <c r="N251" s="16">
        <v>29</v>
      </c>
      <c r="O251" s="69">
        <v>31</v>
      </c>
      <c r="P251" s="68">
        <v>8</v>
      </c>
      <c r="Q251" s="16">
        <v>0</v>
      </c>
      <c r="R251" s="16">
        <v>1</v>
      </c>
      <c r="S251" s="16">
        <v>13</v>
      </c>
      <c r="T251" s="69">
        <v>17</v>
      </c>
    </row>
    <row r="252" spans="1:20">
      <c r="A252" s="16">
        <v>2025</v>
      </c>
      <c r="B252" s="168" t="s">
        <v>256</v>
      </c>
      <c r="C252" s="168" t="s">
        <v>736</v>
      </c>
      <c r="D252" s="168" t="s">
        <v>433</v>
      </c>
      <c r="E252" s="168" t="s">
        <v>362</v>
      </c>
      <c r="F252" s="68">
        <v>28</v>
      </c>
      <c r="G252" s="16">
        <v>16</v>
      </c>
      <c r="H252" s="16">
        <v>24</v>
      </c>
      <c r="I252" s="16">
        <v>31</v>
      </c>
      <c r="J252" s="69">
        <v>32</v>
      </c>
      <c r="K252" s="68">
        <v>15</v>
      </c>
      <c r="L252" s="16">
        <v>2</v>
      </c>
      <c r="M252" s="16">
        <v>9</v>
      </c>
      <c r="N252" s="16">
        <v>28</v>
      </c>
      <c r="O252" s="69">
        <v>31</v>
      </c>
      <c r="P252" s="68">
        <v>9</v>
      </c>
      <c r="Q252" s="16">
        <v>0</v>
      </c>
      <c r="R252" s="16">
        <v>1</v>
      </c>
      <c r="S252" s="16">
        <v>15</v>
      </c>
      <c r="T252" s="69">
        <v>19</v>
      </c>
    </row>
    <row r="253" spans="1:20">
      <c r="A253" s="16">
        <v>2025</v>
      </c>
      <c r="B253" s="168" t="s">
        <v>256</v>
      </c>
      <c r="C253" s="168" t="s">
        <v>736</v>
      </c>
      <c r="D253" s="168" t="s">
        <v>433</v>
      </c>
      <c r="E253" s="168" t="s">
        <v>363</v>
      </c>
      <c r="F253" s="68">
        <v>26</v>
      </c>
      <c r="G253" s="16">
        <v>11</v>
      </c>
      <c r="H253" s="16">
        <v>21</v>
      </c>
      <c r="I253" s="16">
        <v>30</v>
      </c>
      <c r="J253" s="69">
        <v>32</v>
      </c>
      <c r="K253" s="68">
        <v>12</v>
      </c>
      <c r="L253" s="16">
        <v>0</v>
      </c>
      <c r="M253" s="16">
        <v>5</v>
      </c>
      <c r="N253" s="16">
        <v>26</v>
      </c>
      <c r="O253" s="69">
        <v>31</v>
      </c>
      <c r="P253" s="68">
        <v>9</v>
      </c>
      <c r="Q253" s="16">
        <v>0</v>
      </c>
      <c r="R253" s="16">
        <v>1</v>
      </c>
      <c r="S253" s="16">
        <v>16</v>
      </c>
      <c r="T253" s="69">
        <v>20</v>
      </c>
    </row>
    <row r="254" spans="1:20">
      <c r="A254" s="16">
        <v>2025</v>
      </c>
      <c r="B254" s="168" t="s">
        <v>256</v>
      </c>
      <c r="C254" s="168" t="s">
        <v>736</v>
      </c>
      <c r="D254" s="168" t="s">
        <v>433</v>
      </c>
      <c r="E254" s="168" t="s">
        <v>364</v>
      </c>
      <c r="F254" s="68">
        <v>25</v>
      </c>
      <c r="G254" s="16">
        <v>8</v>
      </c>
      <c r="H254" s="16">
        <v>19</v>
      </c>
      <c r="I254" s="16">
        <v>29</v>
      </c>
      <c r="J254" s="69">
        <v>31</v>
      </c>
      <c r="K254" s="68">
        <v>9</v>
      </c>
      <c r="L254" s="16">
        <v>0</v>
      </c>
      <c r="M254" s="16">
        <v>4</v>
      </c>
      <c r="N254" s="16">
        <v>22</v>
      </c>
      <c r="O254" s="69">
        <v>30</v>
      </c>
      <c r="P254" s="68">
        <v>10</v>
      </c>
      <c r="Q254" s="16">
        <v>0</v>
      </c>
      <c r="R254" s="16">
        <v>2</v>
      </c>
      <c r="S254" s="16">
        <v>17</v>
      </c>
      <c r="T254" s="69">
        <v>21</v>
      </c>
    </row>
    <row r="255" spans="1:20">
      <c r="A255" s="16">
        <v>2025</v>
      </c>
      <c r="B255" s="168" t="s">
        <v>256</v>
      </c>
      <c r="C255" s="168" t="s">
        <v>736</v>
      </c>
      <c r="D255" s="168" t="s">
        <v>433</v>
      </c>
      <c r="E255" s="168" t="s">
        <v>365</v>
      </c>
      <c r="F255" s="68">
        <v>23</v>
      </c>
      <c r="G255" s="16">
        <v>5</v>
      </c>
      <c r="H255" s="16">
        <v>16</v>
      </c>
      <c r="I255" s="16">
        <v>28</v>
      </c>
      <c r="J255" s="69">
        <v>31</v>
      </c>
      <c r="K255" s="68">
        <v>7</v>
      </c>
      <c r="L255" s="16">
        <v>0</v>
      </c>
      <c r="M255" s="16">
        <v>2</v>
      </c>
      <c r="N255" s="16">
        <v>18</v>
      </c>
      <c r="O255" s="69">
        <v>30</v>
      </c>
      <c r="P255" s="68">
        <v>10</v>
      </c>
      <c r="Q255" s="16">
        <v>0</v>
      </c>
      <c r="R255" s="16">
        <v>2</v>
      </c>
      <c r="S255" s="16">
        <v>16</v>
      </c>
      <c r="T255" s="69">
        <v>20</v>
      </c>
    </row>
    <row r="256" spans="1:20">
      <c r="A256" s="16">
        <v>2025</v>
      </c>
      <c r="B256" s="168" t="s">
        <v>256</v>
      </c>
      <c r="C256" s="168" t="s">
        <v>736</v>
      </c>
      <c r="D256" s="168" t="s">
        <v>433</v>
      </c>
      <c r="E256" s="168" t="s">
        <v>737</v>
      </c>
      <c r="F256" s="68">
        <v>21</v>
      </c>
      <c r="G256" s="16">
        <v>5</v>
      </c>
      <c r="H256" s="16">
        <v>14</v>
      </c>
      <c r="I256" s="16">
        <v>27</v>
      </c>
      <c r="J256" s="69">
        <v>31</v>
      </c>
      <c r="K256" s="68">
        <v>6</v>
      </c>
      <c r="L256" s="16">
        <v>0</v>
      </c>
      <c r="M256" s="16">
        <v>1</v>
      </c>
      <c r="N256" s="16">
        <v>15</v>
      </c>
      <c r="O256" s="69">
        <v>30</v>
      </c>
      <c r="P256" s="68">
        <v>10</v>
      </c>
      <c r="Q256" s="16">
        <v>0</v>
      </c>
      <c r="R256" s="16">
        <v>2</v>
      </c>
      <c r="S256" s="16">
        <v>16</v>
      </c>
      <c r="T256" s="69">
        <v>20</v>
      </c>
    </row>
    <row r="257" spans="1:20">
      <c r="A257" s="16">
        <v>2025</v>
      </c>
      <c r="B257" s="168" t="s">
        <v>256</v>
      </c>
      <c r="C257" s="168" t="s">
        <v>736</v>
      </c>
      <c r="D257" s="168" t="s">
        <v>863</v>
      </c>
      <c r="E257" s="168" t="s">
        <v>1109</v>
      </c>
      <c r="F257" s="68">
        <v>31</v>
      </c>
      <c r="G257" s="16">
        <v>28</v>
      </c>
      <c r="H257" s="16">
        <v>28</v>
      </c>
      <c r="I257" s="16">
        <v>32</v>
      </c>
      <c r="J257" s="69">
        <v>32</v>
      </c>
      <c r="K257" s="68">
        <v>28</v>
      </c>
      <c r="L257" s="16">
        <v>22</v>
      </c>
      <c r="M257" s="16">
        <v>26</v>
      </c>
      <c r="N257" s="16">
        <v>31</v>
      </c>
      <c r="O257" s="69">
        <v>32</v>
      </c>
      <c r="P257" s="68">
        <v>1</v>
      </c>
      <c r="Q257" s="16">
        <v>0</v>
      </c>
      <c r="R257" s="16">
        <v>0</v>
      </c>
      <c r="S257" s="16">
        <v>3</v>
      </c>
      <c r="T257" s="69">
        <v>7</v>
      </c>
    </row>
    <row r="258" spans="1:20">
      <c r="A258" s="16">
        <v>2025</v>
      </c>
      <c r="B258" s="168" t="s">
        <v>256</v>
      </c>
      <c r="C258" s="168" t="s">
        <v>736</v>
      </c>
      <c r="D258" s="168" t="s">
        <v>863</v>
      </c>
      <c r="E258" s="168" t="s">
        <v>369</v>
      </c>
      <c r="F258" s="68">
        <v>31</v>
      </c>
      <c r="G258" s="16">
        <v>28</v>
      </c>
      <c r="H258" s="16">
        <v>29</v>
      </c>
      <c r="I258" s="16">
        <v>32</v>
      </c>
      <c r="J258" s="69">
        <v>32</v>
      </c>
      <c r="K258" s="68">
        <v>29</v>
      </c>
      <c r="L258" s="16">
        <v>21</v>
      </c>
      <c r="M258" s="16">
        <v>25</v>
      </c>
      <c r="N258" s="16">
        <v>31</v>
      </c>
      <c r="O258" s="69">
        <v>32</v>
      </c>
      <c r="P258" s="68">
        <v>1</v>
      </c>
      <c r="Q258" s="16">
        <v>0</v>
      </c>
      <c r="R258" s="16">
        <v>0</v>
      </c>
      <c r="S258" s="16">
        <v>4</v>
      </c>
      <c r="T258" s="69">
        <v>8</v>
      </c>
    </row>
    <row r="259" spans="1:20">
      <c r="A259" s="16">
        <v>2025</v>
      </c>
      <c r="B259" s="168" t="s">
        <v>256</v>
      </c>
      <c r="C259" s="168" t="s">
        <v>736</v>
      </c>
      <c r="D259" s="168" t="s">
        <v>863</v>
      </c>
      <c r="E259" s="168" t="s">
        <v>355</v>
      </c>
      <c r="F259" s="68">
        <v>32</v>
      </c>
      <c r="G259" s="16">
        <v>28</v>
      </c>
      <c r="H259" s="16">
        <v>30</v>
      </c>
      <c r="I259" s="16">
        <v>32</v>
      </c>
      <c r="J259" s="69">
        <v>32</v>
      </c>
      <c r="K259" s="68">
        <v>30</v>
      </c>
      <c r="L259" s="16">
        <v>19</v>
      </c>
      <c r="M259" s="16">
        <v>25</v>
      </c>
      <c r="N259" s="16">
        <v>32</v>
      </c>
      <c r="O259" s="69">
        <v>32</v>
      </c>
      <c r="P259" s="68">
        <v>1</v>
      </c>
      <c r="Q259" s="16">
        <v>0</v>
      </c>
      <c r="R259" s="16">
        <v>0</v>
      </c>
      <c r="S259" s="16">
        <v>4</v>
      </c>
      <c r="T259" s="69">
        <v>9</v>
      </c>
    </row>
    <row r="260" spans="1:20">
      <c r="A260" s="16">
        <v>2025</v>
      </c>
      <c r="B260" s="168" t="s">
        <v>256</v>
      </c>
      <c r="C260" s="168" t="s">
        <v>736</v>
      </c>
      <c r="D260" s="168" t="s">
        <v>863</v>
      </c>
      <c r="E260" s="168" t="s">
        <v>356</v>
      </c>
      <c r="F260" s="68">
        <v>32</v>
      </c>
      <c r="G260" s="16">
        <v>28</v>
      </c>
      <c r="H260" s="16">
        <v>30</v>
      </c>
      <c r="I260" s="16">
        <v>32</v>
      </c>
      <c r="J260" s="69">
        <v>32</v>
      </c>
      <c r="K260" s="68">
        <v>30</v>
      </c>
      <c r="L260" s="16">
        <v>18</v>
      </c>
      <c r="M260" s="16">
        <v>25</v>
      </c>
      <c r="N260" s="16">
        <v>31</v>
      </c>
      <c r="O260" s="69">
        <v>32</v>
      </c>
      <c r="P260" s="68">
        <v>1</v>
      </c>
      <c r="Q260" s="16">
        <v>0</v>
      </c>
      <c r="R260" s="16">
        <v>0</v>
      </c>
      <c r="S260" s="16">
        <v>5</v>
      </c>
      <c r="T260" s="69">
        <v>10</v>
      </c>
    </row>
    <row r="261" spans="1:20">
      <c r="A261" s="16">
        <v>2025</v>
      </c>
      <c r="B261" s="168" t="s">
        <v>256</v>
      </c>
      <c r="C261" s="168" t="s">
        <v>736</v>
      </c>
      <c r="D261" s="168" t="s">
        <v>863</v>
      </c>
      <c r="E261" s="168" t="s">
        <v>357</v>
      </c>
      <c r="F261" s="68">
        <v>31</v>
      </c>
      <c r="G261" s="16">
        <v>27</v>
      </c>
      <c r="H261" s="16">
        <v>29</v>
      </c>
      <c r="I261" s="16">
        <v>32</v>
      </c>
      <c r="J261" s="69">
        <v>32</v>
      </c>
      <c r="K261" s="68">
        <v>29</v>
      </c>
      <c r="L261" s="16">
        <v>14</v>
      </c>
      <c r="M261" s="16">
        <v>22</v>
      </c>
      <c r="N261" s="16">
        <v>31</v>
      </c>
      <c r="O261" s="69">
        <v>32</v>
      </c>
      <c r="P261" s="68">
        <v>1</v>
      </c>
      <c r="Q261" s="16">
        <v>0</v>
      </c>
      <c r="R261" s="16">
        <v>0</v>
      </c>
      <c r="S261" s="16">
        <v>7</v>
      </c>
      <c r="T261" s="69">
        <v>12</v>
      </c>
    </row>
    <row r="262" spans="1:20">
      <c r="A262" s="16">
        <v>2025</v>
      </c>
      <c r="B262" s="168" t="s">
        <v>256</v>
      </c>
      <c r="C262" s="168" t="s">
        <v>736</v>
      </c>
      <c r="D262" s="168" t="s">
        <v>863</v>
      </c>
      <c r="E262" s="168" t="s">
        <v>358</v>
      </c>
      <c r="F262" s="68">
        <v>31</v>
      </c>
      <c r="G262" s="16">
        <v>26</v>
      </c>
      <c r="H262" s="16">
        <v>29</v>
      </c>
      <c r="I262" s="16">
        <v>32</v>
      </c>
      <c r="J262" s="69">
        <v>32</v>
      </c>
      <c r="K262" s="68">
        <v>29</v>
      </c>
      <c r="L262" s="16">
        <v>14</v>
      </c>
      <c r="M262" s="16">
        <v>21</v>
      </c>
      <c r="N262" s="16">
        <v>31</v>
      </c>
      <c r="O262" s="69">
        <v>32</v>
      </c>
      <c r="P262" s="68">
        <v>1</v>
      </c>
      <c r="Q262" s="16">
        <v>0</v>
      </c>
      <c r="R262" s="16">
        <v>0</v>
      </c>
      <c r="S262" s="16">
        <v>7</v>
      </c>
      <c r="T262" s="69">
        <v>12</v>
      </c>
    </row>
    <row r="263" spans="1:20">
      <c r="A263" s="16">
        <v>2025</v>
      </c>
      <c r="B263" s="168" t="s">
        <v>256</v>
      </c>
      <c r="C263" s="168" t="s">
        <v>736</v>
      </c>
      <c r="D263" s="168" t="s">
        <v>863</v>
      </c>
      <c r="E263" s="168" t="s">
        <v>359</v>
      </c>
      <c r="F263" s="68">
        <v>31</v>
      </c>
      <c r="G263" s="16">
        <v>24</v>
      </c>
      <c r="H263" s="16">
        <v>28</v>
      </c>
      <c r="I263" s="16">
        <v>32</v>
      </c>
      <c r="J263" s="69">
        <v>32</v>
      </c>
      <c r="K263" s="68">
        <v>26</v>
      </c>
      <c r="L263" s="16">
        <v>11</v>
      </c>
      <c r="M263" s="16">
        <v>18</v>
      </c>
      <c r="N263" s="16">
        <v>31</v>
      </c>
      <c r="O263" s="69">
        <v>32</v>
      </c>
      <c r="P263" s="68">
        <v>3</v>
      </c>
      <c r="Q263" s="16">
        <v>0</v>
      </c>
      <c r="R263" s="16">
        <v>0</v>
      </c>
      <c r="S263" s="16">
        <v>9</v>
      </c>
      <c r="T263" s="69">
        <v>14</v>
      </c>
    </row>
    <row r="264" spans="1:20">
      <c r="A264" s="16">
        <v>2025</v>
      </c>
      <c r="B264" s="168" t="s">
        <v>256</v>
      </c>
      <c r="C264" s="168" t="s">
        <v>736</v>
      </c>
      <c r="D264" s="168" t="s">
        <v>863</v>
      </c>
      <c r="E264" s="168" t="s">
        <v>360</v>
      </c>
      <c r="F264" s="68">
        <v>30</v>
      </c>
      <c r="G264" s="16">
        <v>24</v>
      </c>
      <c r="H264" s="16">
        <v>28</v>
      </c>
      <c r="I264" s="16">
        <v>32</v>
      </c>
      <c r="J264" s="69">
        <v>32</v>
      </c>
      <c r="K264" s="68">
        <v>25</v>
      </c>
      <c r="L264" s="16">
        <v>10</v>
      </c>
      <c r="M264" s="16">
        <v>16</v>
      </c>
      <c r="N264" s="16">
        <v>31</v>
      </c>
      <c r="O264" s="69">
        <v>32</v>
      </c>
      <c r="P264" s="68">
        <v>3</v>
      </c>
      <c r="Q264" s="16">
        <v>0</v>
      </c>
      <c r="R264" s="16">
        <v>1</v>
      </c>
      <c r="S264" s="16">
        <v>10</v>
      </c>
      <c r="T264" s="69">
        <v>15</v>
      </c>
    </row>
    <row r="265" spans="1:20">
      <c r="A265" s="16">
        <v>2025</v>
      </c>
      <c r="B265" s="168" t="s">
        <v>256</v>
      </c>
      <c r="C265" s="168" t="s">
        <v>736</v>
      </c>
      <c r="D265" s="168" t="s">
        <v>863</v>
      </c>
      <c r="E265" s="168" t="s">
        <v>361</v>
      </c>
      <c r="F265" s="68">
        <v>29</v>
      </c>
      <c r="G265" s="16">
        <v>21</v>
      </c>
      <c r="H265" s="16">
        <v>26</v>
      </c>
      <c r="I265" s="16">
        <v>31</v>
      </c>
      <c r="J265" s="69">
        <v>32</v>
      </c>
      <c r="K265" s="68">
        <v>19</v>
      </c>
      <c r="L265" s="16">
        <v>6</v>
      </c>
      <c r="M265" s="16">
        <v>13</v>
      </c>
      <c r="N265" s="16">
        <v>29</v>
      </c>
      <c r="O265" s="69">
        <v>31</v>
      </c>
      <c r="P265" s="68">
        <v>7</v>
      </c>
      <c r="Q265" s="16">
        <v>0</v>
      </c>
      <c r="R265" s="16">
        <v>1</v>
      </c>
      <c r="S265" s="16">
        <v>13</v>
      </c>
      <c r="T265" s="69">
        <v>17</v>
      </c>
    </row>
    <row r="266" spans="1:20">
      <c r="A266" s="16">
        <v>2025</v>
      </c>
      <c r="B266" s="168" t="s">
        <v>256</v>
      </c>
      <c r="C266" s="168" t="s">
        <v>736</v>
      </c>
      <c r="D266" s="168" t="s">
        <v>863</v>
      </c>
      <c r="E266" s="168" t="s">
        <v>362</v>
      </c>
      <c r="F266" s="68">
        <v>28</v>
      </c>
      <c r="G266" s="16">
        <v>18</v>
      </c>
      <c r="H266" s="16">
        <v>25</v>
      </c>
      <c r="I266" s="16">
        <v>31</v>
      </c>
      <c r="J266" s="69">
        <v>32</v>
      </c>
      <c r="K266" s="68">
        <v>17</v>
      </c>
      <c r="L266" s="16">
        <v>3</v>
      </c>
      <c r="M266" s="16">
        <v>10</v>
      </c>
      <c r="N266" s="16">
        <v>28</v>
      </c>
      <c r="O266" s="69">
        <v>31</v>
      </c>
      <c r="P266" s="68">
        <v>9</v>
      </c>
      <c r="Q266" s="16">
        <v>0</v>
      </c>
      <c r="R266" s="16">
        <v>1</v>
      </c>
      <c r="S266" s="16">
        <v>15</v>
      </c>
      <c r="T266" s="69">
        <v>19</v>
      </c>
    </row>
    <row r="267" spans="1:20">
      <c r="A267" s="16">
        <v>2025</v>
      </c>
      <c r="B267" s="168" t="s">
        <v>256</v>
      </c>
      <c r="C267" s="168" t="s">
        <v>736</v>
      </c>
      <c r="D267" s="168" t="s">
        <v>863</v>
      </c>
      <c r="E267" s="168" t="s">
        <v>363</v>
      </c>
      <c r="F267" s="68">
        <v>27</v>
      </c>
      <c r="G267" s="16">
        <v>14</v>
      </c>
      <c r="H267" s="16">
        <v>23</v>
      </c>
      <c r="I267" s="16">
        <v>30</v>
      </c>
      <c r="J267" s="69">
        <v>32</v>
      </c>
      <c r="K267" s="68">
        <v>13</v>
      </c>
      <c r="L267" s="16">
        <v>0</v>
      </c>
      <c r="M267" s="16">
        <v>6</v>
      </c>
      <c r="N267" s="16">
        <v>26</v>
      </c>
      <c r="O267" s="69">
        <v>31</v>
      </c>
      <c r="P267" s="68">
        <v>10</v>
      </c>
      <c r="Q267" s="16">
        <v>0</v>
      </c>
      <c r="R267" s="16">
        <v>2</v>
      </c>
      <c r="S267" s="16">
        <v>16</v>
      </c>
      <c r="T267" s="69">
        <v>21</v>
      </c>
    </row>
    <row r="268" spans="1:20">
      <c r="A268" s="16">
        <v>2025</v>
      </c>
      <c r="B268" s="168" t="s">
        <v>256</v>
      </c>
      <c r="C268" s="168" t="s">
        <v>736</v>
      </c>
      <c r="D268" s="168" t="s">
        <v>863</v>
      </c>
      <c r="E268" s="168" t="s">
        <v>364</v>
      </c>
      <c r="F268" s="68">
        <v>26</v>
      </c>
      <c r="G268" s="16">
        <v>15</v>
      </c>
      <c r="H268" s="16">
        <v>22</v>
      </c>
      <c r="I268" s="16">
        <v>30</v>
      </c>
      <c r="J268" s="69">
        <v>32</v>
      </c>
      <c r="K268" s="68">
        <v>11</v>
      </c>
      <c r="L268" s="16">
        <v>0</v>
      </c>
      <c r="M268" s="16">
        <v>5</v>
      </c>
      <c r="N268" s="16">
        <v>25</v>
      </c>
      <c r="O268" s="69">
        <v>31</v>
      </c>
      <c r="P268" s="68">
        <v>11</v>
      </c>
      <c r="Q268" s="16">
        <v>0</v>
      </c>
      <c r="R268" s="16">
        <v>2</v>
      </c>
      <c r="S268" s="16">
        <v>17</v>
      </c>
      <c r="T268" s="69">
        <v>21</v>
      </c>
    </row>
    <row r="269" spans="1:20">
      <c r="A269" s="16">
        <v>2025</v>
      </c>
      <c r="B269" s="168" t="s">
        <v>256</v>
      </c>
      <c r="C269" s="168" t="s">
        <v>736</v>
      </c>
      <c r="D269" s="168" t="s">
        <v>863</v>
      </c>
      <c r="E269" s="168" t="s">
        <v>365</v>
      </c>
      <c r="F269" s="68">
        <v>24</v>
      </c>
      <c r="G269" s="16">
        <v>8</v>
      </c>
      <c r="H269" s="16">
        <v>18</v>
      </c>
      <c r="I269" s="16">
        <v>27</v>
      </c>
      <c r="J269" s="69">
        <v>31</v>
      </c>
      <c r="K269" s="68">
        <v>8</v>
      </c>
      <c r="L269" s="16">
        <v>0</v>
      </c>
      <c r="M269" s="16">
        <v>3</v>
      </c>
      <c r="N269" s="16">
        <v>16</v>
      </c>
      <c r="O269" s="69">
        <v>29</v>
      </c>
      <c r="P269" s="68">
        <v>11</v>
      </c>
      <c r="Q269" s="16">
        <v>0</v>
      </c>
      <c r="R269" s="16">
        <v>3</v>
      </c>
      <c r="S269" s="16">
        <v>17</v>
      </c>
      <c r="T269" s="69">
        <v>20</v>
      </c>
    </row>
    <row r="270" spans="1:20">
      <c r="A270" s="16">
        <v>2025</v>
      </c>
      <c r="B270" s="168" t="s">
        <v>256</v>
      </c>
      <c r="C270" s="168" t="s">
        <v>736</v>
      </c>
      <c r="D270" s="168" t="s">
        <v>863</v>
      </c>
      <c r="E270" s="168" t="s">
        <v>737</v>
      </c>
      <c r="F270" s="68">
        <v>23</v>
      </c>
      <c r="G270" s="16">
        <v>6</v>
      </c>
      <c r="H270" s="16">
        <v>16</v>
      </c>
      <c r="I270" s="16">
        <v>28</v>
      </c>
      <c r="J270" s="69">
        <v>31</v>
      </c>
      <c r="K270" s="68">
        <v>6</v>
      </c>
      <c r="L270" s="16">
        <v>0</v>
      </c>
      <c r="M270" s="16">
        <v>2</v>
      </c>
      <c r="N270" s="16">
        <v>16</v>
      </c>
      <c r="O270" s="69">
        <v>30</v>
      </c>
      <c r="P270" s="68">
        <v>12</v>
      </c>
      <c r="Q270" s="16">
        <v>0</v>
      </c>
      <c r="R270" s="16">
        <v>2</v>
      </c>
      <c r="S270" s="16">
        <v>17</v>
      </c>
      <c r="T270" s="69">
        <v>22</v>
      </c>
    </row>
    <row r="271" spans="1:20">
      <c r="A271" s="16">
        <v>2025</v>
      </c>
      <c r="B271" s="168" t="s">
        <v>256</v>
      </c>
      <c r="C271" s="168" t="s">
        <v>736</v>
      </c>
      <c r="D271" s="168" t="s">
        <v>864</v>
      </c>
      <c r="E271" s="168" t="s">
        <v>1109</v>
      </c>
      <c r="F271" s="68">
        <v>31</v>
      </c>
      <c r="G271" s="16">
        <v>28</v>
      </c>
      <c r="H271" s="16">
        <v>29</v>
      </c>
      <c r="I271" s="16">
        <v>32</v>
      </c>
      <c r="J271" s="69">
        <v>32</v>
      </c>
      <c r="K271" s="68">
        <v>29</v>
      </c>
      <c r="L271" s="16">
        <v>24</v>
      </c>
      <c r="M271" s="16">
        <v>28</v>
      </c>
      <c r="N271" s="16">
        <v>31</v>
      </c>
      <c r="O271" s="69">
        <v>32</v>
      </c>
      <c r="P271" s="68">
        <v>1</v>
      </c>
      <c r="Q271" s="16">
        <v>0</v>
      </c>
      <c r="R271" s="16">
        <v>0</v>
      </c>
      <c r="S271" s="16">
        <v>2</v>
      </c>
      <c r="T271" s="69">
        <v>5</v>
      </c>
    </row>
    <row r="272" spans="1:20">
      <c r="A272" s="16">
        <v>2025</v>
      </c>
      <c r="B272" s="168" t="s">
        <v>256</v>
      </c>
      <c r="C272" s="168" t="s">
        <v>736</v>
      </c>
      <c r="D272" s="168" t="s">
        <v>864</v>
      </c>
      <c r="E272" s="168" t="s">
        <v>369</v>
      </c>
      <c r="F272" s="68">
        <v>32</v>
      </c>
      <c r="G272" s="16">
        <v>28</v>
      </c>
      <c r="H272" s="16">
        <v>30</v>
      </c>
      <c r="I272" s="16">
        <v>32</v>
      </c>
      <c r="J272" s="69">
        <v>32</v>
      </c>
      <c r="K272" s="68">
        <v>31</v>
      </c>
      <c r="L272" s="16">
        <v>23</v>
      </c>
      <c r="M272" s="16">
        <v>27</v>
      </c>
      <c r="N272" s="16">
        <v>32</v>
      </c>
      <c r="O272" s="69">
        <v>32</v>
      </c>
      <c r="P272" s="68">
        <v>0</v>
      </c>
      <c r="Q272" s="16">
        <v>0</v>
      </c>
      <c r="R272" s="16">
        <v>0</v>
      </c>
      <c r="S272" s="16">
        <v>2</v>
      </c>
      <c r="T272" s="69">
        <v>6</v>
      </c>
    </row>
    <row r="273" spans="1:20">
      <c r="A273" s="16">
        <v>2025</v>
      </c>
      <c r="B273" s="168" t="s">
        <v>256</v>
      </c>
      <c r="C273" s="168" t="s">
        <v>736</v>
      </c>
      <c r="D273" s="168" t="s">
        <v>864</v>
      </c>
      <c r="E273" s="168" t="s">
        <v>355</v>
      </c>
      <c r="F273" s="68">
        <v>32</v>
      </c>
      <c r="G273" s="16">
        <v>28</v>
      </c>
      <c r="H273" s="16">
        <v>30</v>
      </c>
      <c r="I273" s="16">
        <v>32</v>
      </c>
      <c r="J273" s="69">
        <v>32</v>
      </c>
      <c r="K273" s="68">
        <v>31</v>
      </c>
      <c r="L273" s="16">
        <v>23</v>
      </c>
      <c r="M273" s="16">
        <v>28</v>
      </c>
      <c r="N273" s="16">
        <v>32</v>
      </c>
      <c r="O273" s="69">
        <v>32</v>
      </c>
      <c r="P273" s="68">
        <v>1</v>
      </c>
      <c r="Q273" s="16">
        <v>0</v>
      </c>
      <c r="R273" s="16">
        <v>0</v>
      </c>
      <c r="S273" s="16">
        <v>2</v>
      </c>
      <c r="T273" s="69">
        <v>7</v>
      </c>
    </row>
    <row r="274" spans="1:20">
      <c r="A274" s="16">
        <v>2025</v>
      </c>
      <c r="B274" s="168" t="s">
        <v>256</v>
      </c>
      <c r="C274" s="168" t="s">
        <v>736</v>
      </c>
      <c r="D274" s="168" t="s">
        <v>864</v>
      </c>
      <c r="E274" s="168" t="s">
        <v>356</v>
      </c>
      <c r="F274" s="68">
        <v>32</v>
      </c>
      <c r="G274" s="16">
        <v>28</v>
      </c>
      <c r="H274" s="16">
        <v>30</v>
      </c>
      <c r="I274" s="16">
        <v>32</v>
      </c>
      <c r="J274" s="69">
        <v>32</v>
      </c>
      <c r="K274" s="68">
        <v>31</v>
      </c>
      <c r="L274" s="16">
        <v>21</v>
      </c>
      <c r="M274" s="16">
        <v>27</v>
      </c>
      <c r="N274" s="16">
        <v>32</v>
      </c>
      <c r="O274" s="69">
        <v>32</v>
      </c>
      <c r="P274" s="68">
        <v>1</v>
      </c>
      <c r="Q274" s="16">
        <v>0</v>
      </c>
      <c r="R274" s="16">
        <v>0</v>
      </c>
      <c r="S274" s="16">
        <v>3</v>
      </c>
      <c r="T274" s="69">
        <v>8</v>
      </c>
    </row>
    <row r="275" spans="1:20">
      <c r="A275" s="16">
        <v>2025</v>
      </c>
      <c r="B275" s="168" t="s">
        <v>256</v>
      </c>
      <c r="C275" s="168" t="s">
        <v>736</v>
      </c>
      <c r="D275" s="168" t="s">
        <v>864</v>
      </c>
      <c r="E275" s="168" t="s">
        <v>357</v>
      </c>
      <c r="F275" s="68">
        <v>32</v>
      </c>
      <c r="G275" s="16">
        <v>28</v>
      </c>
      <c r="H275" s="16">
        <v>30</v>
      </c>
      <c r="I275" s="16">
        <v>32</v>
      </c>
      <c r="J275" s="69">
        <v>32</v>
      </c>
      <c r="K275" s="68">
        <v>30</v>
      </c>
      <c r="L275" s="16">
        <v>17</v>
      </c>
      <c r="M275" s="16">
        <v>25</v>
      </c>
      <c r="N275" s="16">
        <v>31</v>
      </c>
      <c r="O275" s="69">
        <v>32</v>
      </c>
      <c r="P275" s="68">
        <v>1</v>
      </c>
      <c r="Q275" s="16">
        <v>0</v>
      </c>
      <c r="R275" s="16">
        <v>0</v>
      </c>
      <c r="S275" s="16">
        <v>4</v>
      </c>
      <c r="T275" s="69">
        <v>11</v>
      </c>
    </row>
    <row r="276" spans="1:20">
      <c r="A276" s="16">
        <v>2025</v>
      </c>
      <c r="B276" s="168" t="s">
        <v>256</v>
      </c>
      <c r="C276" s="168" t="s">
        <v>736</v>
      </c>
      <c r="D276" s="168" t="s">
        <v>864</v>
      </c>
      <c r="E276" s="168" t="s">
        <v>358</v>
      </c>
      <c r="F276" s="68">
        <v>31</v>
      </c>
      <c r="G276" s="16">
        <v>27</v>
      </c>
      <c r="H276" s="16">
        <v>29</v>
      </c>
      <c r="I276" s="16">
        <v>32</v>
      </c>
      <c r="J276" s="69">
        <v>32</v>
      </c>
      <c r="K276" s="68">
        <v>29</v>
      </c>
      <c r="L276" s="16">
        <v>16</v>
      </c>
      <c r="M276" s="16">
        <v>22</v>
      </c>
      <c r="N276" s="16">
        <v>31</v>
      </c>
      <c r="O276" s="69">
        <v>32</v>
      </c>
      <c r="P276" s="68">
        <v>2</v>
      </c>
      <c r="Q276" s="16">
        <v>0</v>
      </c>
      <c r="R276" s="16">
        <v>0</v>
      </c>
      <c r="S276" s="16">
        <v>7</v>
      </c>
      <c r="T276" s="69">
        <v>12</v>
      </c>
    </row>
    <row r="277" spans="1:20">
      <c r="A277" s="16">
        <v>2025</v>
      </c>
      <c r="B277" s="168" t="s">
        <v>256</v>
      </c>
      <c r="C277" s="168" t="s">
        <v>736</v>
      </c>
      <c r="D277" s="168" t="s">
        <v>864</v>
      </c>
      <c r="E277" s="168" t="s">
        <v>359</v>
      </c>
      <c r="F277" s="68">
        <v>31</v>
      </c>
      <c r="G277" s="16">
        <v>26</v>
      </c>
      <c r="H277" s="16">
        <v>28</v>
      </c>
      <c r="I277" s="16">
        <v>32</v>
      </c>
      <c r="J277" s="69">
        <v>32</v>
      </c>
      <c r="K277" s="68">
        <v>27</v>
      </c>
      <c r="L277" s="16">
        <v>13</v>
      </c>
      <c r="M277" s="16">
        <v>19</v>
      </c>
      <c r="N277" s="16">
        <v>31</v>
      </c>
      <c r="O277" s="69">
        <v>32</v>
      </c>
      <c r="P277" s="68">
        <v>3</v>
      </c>
      <c r="Q277" s="16">
        <v>0</v>
      </c>
      <c r="R277" s="16">
        <v>0</v>
      </c>
      <c r="S277" s="16">
        <v>9</v>
      </c>
      <c r="T277" s="69">
        <v>14</v>
      </c>
    </row>
    <row r="278" spans="1:20">
      <c r="A278" s="16">
        <v>2025</v>
      </c>
      <c r="B278" s="168" t="s">
        <v>256</v>
      </c>
      <c r="C278" s="168" t="s">
        <v>736</v>
      </c>
      <c r="D278" s="168" t="s">
        <v>864</v>
      </c>
      <c r="E278" s="168" t="s">
        <v>360</v>
      </c>
      <c r="F278" s="68">
        <v>31</v>
      </c>
      <c r="G278" s="16">
        <v>25</v>
      </c>
      <c r="H278" s="16">
        <v>28</v>
      </c>
      <c r="I278" s="16">
        <v>32</v>
      </c>
      <c r="J278" s="69">
        <v>32</v>
      </c>
      <c r="K278" s="68">
        <v>26</v>
      </c>
      <c r="L278" s="16">
        <v>12</v>
      </c>
      <c r="M278" s="16">
        <v>18</v>
      </c>
      <c r="N278" s="16">
        <v>31</v>
      </c>
      <c r="O278" s="69">
        <v>32</v>
      </c>
      <c r="P278" s="68">
        <v>3</v>
      </c>
      <c r="Q278" s="16">
        <v>0</v>
      </c>
      <c r="R278" s="16">
        <v>0</v>
      </c>
      <c r="S278" s="16">
        <v>10</v>
      </c>
      <c r="T278" s="69">
        <v>15</v>
      </c>
    </row>
    <row r="279" spans="1:20">
      <c r="A279" s="16">
        <v>2025</v>
      </c>
      <c r="B279" s="168" t="s">
        <v>256</v>
      </c>
      <c r="C279" s="168" t="s">
        <v>736</v>
      </c>
      <c r="D279" s="168" t="s">
        <v>864</v>
      </c>
      <c r="E279" s="168" t="s">
        <v>361</v>
      </c>
      <c r="F279" s="68">
        <v>29</v>
      </c>
      <c r="G279" s="16">
        <v>22</v>
      </c>
      <c r="H279" s="16">
        <v>27</v>
      </c>
      <c r="I279" s="16">
        <v>31</v>
      </c>
      <c r="J279" s="69">
        <v>32</v>
      </c>
      <c r="K279" s="68">
        <v>21</v>
      </c>
      <c r="L279" s="16">
        <v>8</v>
      </c>
      <c r="M279" s="16">
        <v>15</v>
      </c>
      <c r="N279" s="16">
        <v>30</v>
      </c>
      <c r="O279" s="69">
        <v>31</v>
      </c>
      <c r="P279" s="68">
        <v>6</v>
      </c>
      <c r="Q279" s="16">
        <v>0</v>
      </c>
      <c r="R279" s="16">
        <v>1</v>
      </c>
      <c r="S279" s="16">
        <v>12</v>
      </c>
      <c r="T279" s="69">
        <v>16</v>
      </c>
    </row>
    <row r="280" spans="1:20">
      <c r="A280" s="16">
        <v>2025</v>
      </c>
      <c r="B280" s="168" t="s">
        <v>256</v>
      </c>
      <c r="C280" s="168" t="s">
        <v>736</v>
      </c>
      <c r="D280" s="168" t="s">
        <v>864</v>
      </c>
      <c r="E280" s="168" t="s">
        <v>362</v>
      </c>
      <c r="F280" s="68">
        <v>29</v>
      </c>
      <c r="G280" s="16">
        <v>21</v>
      </c>
      <c r="H280" s="16">
        <v>26</v>
      </c>
      <c r="I280" s="16">
        <v>31</v>
      </c>
      <c r="J280" s="69">
        <v>32</v>
      </c>
      <c r="K280" s="68">
        <v>19</v>
      </c>
      <c r="L280" s="16">
        <v>5</v>
      </c>
      <c r="M280" s="16">
        <v>12</v>
      </c>
      <c r="N280" s="16">
        <v>29</v>
      </c>
      <c r="O280" s="69">
        <v>31</v>
      </c>
      <c r="P280" s="68">
        <v>8</v>
      </c>
      <c r="Q280" s="16">
        <v>0</v>
      </c>
      <c r="R280" s="16">
        <v>1</v>
      </c>
      <c r="S280" s="16">
        <v>13</v>
      </c>
      <c r="T280" s="69">
        <v>18</v>
      </c>
    </row>
    <row r="281" spans="1:20">
      <c r="A281" s="16">
        <v>2025</v>
      </c>
      <c r="B281" s="168" t="s">
        <v>256</v>
      </c>
      <c r="C281" s="168" t="s">
        <v>736</v>
      </c>
      <c r="D281" s="168" t="s">
        <v>864</v>
      </c>
      <c r="E281" s="168" t="s">
        <v>363</v>
      </c>
      <c r="F281" s="68">
        <v>28</v>
      </c>
      <c r="G281" s="16">
        <v>17</v>
      </c>
      <c r="H281" s="16">
        <v>24</v>
      </c>
      <c r="I281" s="16">
        <v>31</v>
      </c>
      <c r="J281" s="69">
        <v>32</v>
      </c>
      <c r="K281" s="68">
        <v>16</v>
      </c>
      <c r="L281" s="16">
        <v>2</v>
      </c>
      <c r="M281" s="16">
        <v>9</v>
      </c>
      <c r="N281" s="16">
        <v>28</v>
      </c>
      <c r="O281" s="69">
        <v>31</v>
      </c>
      <c r="P281" s="68">
        <v>8</v>
      </c>
      <c r="Q281" s="16">
        <v>0</v>
      </c>
      <c r="R281" s="16">
        <v>2</v>
      </c>
      <c r="S281" s="16">
        <v>15</v>
      </c>
      <c r="T281" s="69">
        <v>20</v>
      </c>
    </row>
    <row r="282" spans="1:20">
      <c r="A282" s="16">
        <v>2025</v>
      </c>
      <c r="B282" s="168" t="s">
        <v>256</v>
      </c>
      <c r="C282" s="168" t="s">
        <v>736</v>
      </c>
      <c r="D282" s="168" t="s">
        <v>864</v>
      </c>
      <c r="E282" s="168" t="s">
        <v>364</v>
      </c>
      <c r="F282" s="68">
        <v>27</v>
      </c>
      <c r="G282" s="16">
        <v>14</v>
      </c>
      <c r="H282" s="16">
        <v>23</v>
      </c>
      <c r="I282" s="16">
        <v>30</v>
      </c>
      <c r="J282" s="69">
        <v>32</v>
      </c>
      <c r="K282" s="68">
        <v>13</v>
      </c>
      <c r="L282" s="16">
        <v>1</v>
      </c>
      <c r="M282" s="16">
        <v>6</v>
      </c>
      <c r="N282" s="16">
        <v>25</v>
      </c>
      <c r="O282" s="69">
        <v>30</v>
      </c>
      <c r="P282" s="68">
        <v>10</v>
      </c>
      <c r="Q282" s="16">
        <v>1</v>
      </c>
      <c r="R282" s="16">
        <v>2</v>
      </c>
      <c r="S282" s="16">
        <v>17</v>
      </c>
      <c r="T282" s="69">
        <v>21</v>
      </c>
    </row>
    <row r="283" spans="1:20">
      <c r="A283" s="16">
        <v>2025</v>
      </c>
      <c r="B283" s="168" t="s">
        <v>256</v>
      </c>
      <c r="C283" s="168" t="s">
        <v>736</v>
      </c>
      <c r="D283" s="168" t="s">
        <v>864</v>
      </c>
      <c r="E283" s="168" t="s">
        <v>365</v>
      </c>
      <c r="F283" s="68">
        <v>26</v>
      </c>
      <c r="G283" s="16">
        <v>12</v>
      </c>
      <c r="H283" s="16">
        <v>20</v>
      </c>
      <c r="I283" s="16">
        <v>29</v>
      </c>
      <c r="J283" s="69">
        <v>32</v>
      </c>
      <c r="K283" s="68">
        <v>9</v>
      </c>
      <c r="L283" s="16">
        <v>0</v>
      </c>
      <c r="M283" s="16">
        <v>4</v>
      </c>
      <c r="N283" s="16">
        <v>20</v>
      </c>
      <c r="O283" s="69">
        <v>31</v>
      </c>
      <c r="P283" s="68">
        <v>13</v>
      </c>
      <c r="Q283" s="16">
        <v>0</v>
      </c>
      <c r="R283" s="16">
        <v>3</v>
      </c>
      <c r="S283" s="16">
        <v>18</v>
      </c>
      <c r="T283" s="69">
        <v>22</v>
      </c>
    </row>
    <row r="284" spans="1:20">
      <c r="A284" s="16">
        <v>2025</v>
      </c>
      <c r="B284" s="168" t="s">
        <v>256</v>
      </c>
      <c r="C284" s="168" t="s">
        <v>736</v>
      </c>
      <c r="D284" s="168" t="s">
        <v>864</v>
      </c>
      <c r="E284" s="168" t="s">
        <v>737</v>
      </c>
      <c r="F284" s="68">
        <v>25</v>
      </c>
      <c r="G284" s="16">
        <v>10</v>
      </c>
      <c r="H284" s="16">
        <v>20</v>
      </c>
      <c r="I284" s="16">
        <v>30</v>
      </c>
      <c r="J284" s="69">
        <v>32</v>
      </c>
      <c r="K284" s="68">
        <v>9</v>
      </c>
      <c r="L284" s="16">
        <v>0</v>
      </c>
      <c r="M284" s="16">
        <v>3</v>
      </c>
      <c r="N284" s="16">
        <v>25</v>
      </c>
      <c r="O284" s="69">
        <v>31</v>
      </c>
      <c r="P284" s="68">
        <v>10</v>
      </c>
      <c r="Q284" s="16">
        <v>0</v>
      </c>
      <c r="R284" s="16">
        <v>2</v>
      </c>
      <c r="S284" s="16">
        <v>18</v>
      </c>
      <c r="T284" s="69">
        <v>21</v>
      </c>
    </row>
    <row r="285" spans="1:20">
      <c r="A285" s="16">
        <v>2025</v>
      </c>
      <c r="B285" s="168" t="s">
        <v>256</v>
      </c>
      <c r="C285" s="168" t="s">
        <v>739</v>
      </c>
      <c r="D285" s="168" t="s">
        <v>432</v>
      </c>
      <c r="E285" s="168" t="s">
        <v>1109</v>
      </c>
      <c r="F285" s="68">
        <v>30</v>
      </c>
      <c r="G285" s="16">
        <v>28</v>
      </c>
      <c r="H285" s="16">
        <v>28</v>
      </c>
      <c r="I285" s="16">
        <v>32</v>
      </c>
      <c r="J285" s="69">
        <v>32</v>
      </c>
      <c r="K285" s="68">
        <v>27</v>
      </c>
      <c r="L285" s="16">
        <v>18</v>
      </c>
      <c r="M285" s="16">
        <v>23</v>
      </c>
      <c r="N285" s="16">
        <v>29</v>
      </c>
      <c r="O285" s="69">
        <v>31</v>
      </c>
      <c r="P285" s="68">
        <v>2</v>
      </c>
      <c r="Q285" s="16">
        <v>0</v>
      </c>
      <c r="R285" s="16">
        <v>0</v>
      </c>
      <c r="S285" s="16">
        <v>6</v>
      </c>
      <c r="T285" s="69">
        <v>11</v>
      </c>
    </row>
    <row r="286" spans="1:20">
      <c r="A286" s="16">
        <v>2025</v>
      </c>
      <c r="B286" s="168" t="s">
        <v>256</v>
      </c>
      <c r="C286" s="168" t="s">
        <v>739</v>
      </c>
      <c r="D286" s="168" t="s">
        <v>432</v>
      </c>
      <c r="E286" s="168" t="s">
        <v>369</v>
      </c>
      <c r="F286" s="68">
        <v>30</v>
      </c>
      <c r="G286" s="16">
        <v>28</v>
      </c>
      <c r="H286" s="16">
        <v>28</v>
      </c>
      <c r="I286" s="16">
        <v>32</v>
      </c>
      <c r="J286" s="69">
        <v>32</v>
      </c>
      <c r="K286" s="68">
        <v>26</v>
      </c>
      <c r="L286" s="16">
        <v>14</v>
      </c>
      <c r="M286" s="16">
        <v>20</v>
      </c>
      <c r="N286" s="16">
        <v>29</v>
      </c>
      <c r="O286" s="69">
        <v>31</v>
      </c>
      <c r="P286" s="68">
        <v>4</v>
      </c>
      <c r="Q286" s="16">
        <v>0</v>
      </c>
      <c r="R286" s="16">
        <v>1</v>
      </c>
      <c r="S286" s="16">
        <v>9</v>
      </c>
      <c r="T286" s="69">
        <v>15</v>
      </c>
    </row>
    <row r="287" spans="1:20">
      <c r="A287" s="16">
        <v>2025</v>
      </c>
      <c r="B287" s="168" t="s">
        <v>256</v>
      </c>
      <c r="C287" s="168" t="s">
        <v>739</v>
      </c>
      <c r="D287" s="168" t="s">
        <v>432</v>
      </c>
      <c r="E287" s="168" t="s">
        <v>355</v>
      </c>
      <c r="F287" s="68">
        <v>30</v>
      </c>
      <c r="G287" s="16">
        <v>27</v>
      </c>
      <c r="H287" s="16">
        <v>28</v>
      </c>
      <c r="I287" s="16">
        <v>32</v>
      </c>
      <c r="J287" s="69">
        <v>32</v>
      </c>
      <c r="K287" s="68">
        <v>25</v>
      </c>
      <c r="L287" s="16">
        <v>13</v>
      </c>
      <c r="M287" s="16">
        <v>19</v>
      </c>
      <c r="N287" s="16">
        <v>29</v>
      </c>
      <c r="O287" s="69">
        <v>32</v>
      </c>
      <c r="P287" s="68">
        <v>5</v>
      </c>
      <c r="Q287" s="16">
        <v>0</v>
      </c>
      <c r="R287" s="16">
        <v>1</v>
      </c>
      <c r="S287" s="16">
        <v>10</v>
      </c>
      <c r="T287" s="69">
        <v>15</v>
      </c>
    </row>
    <row r="288" spans="1:20">
      <c r="A288" s="16">
        <v>2025</v>
      </c>
      <c r="B288" s="168" t="s">
        <v>256</v>
      </c>
      <c r="C288" s="168" t="s">
        <v>739</v>
      </c>
      <c r="D288" s="168" t="s">
        <v>432</v>
      </c>
      <c r="E288" s="168" t="s">
        <v>356</v>
      </c>
      <c r="F288" s="68">
        <v>30</v>
      </c>
      <c r="G288" s="16">
        <v>26</v>
      </c>
      <c r="H288" s="16">
        <v>28</v>
      </c>
      <c r="I288" s="16">
        <v>32</v>
      </c>
      <c r="J288" s="69">
        <v>32</v>
      </c>
      <c r="K288" s="68">
        <v>23</v>
      </c>
      <c r="L288" s="16">
        <v>12</v>
      </c>
      <c r="M288" s="16">
        <v>18</v>
      </c>
      <c r="N288" s="16">
        <v>28</v>
      </c>
      <c r="O288" s="69">
        <v>31</v>
      </c>
      <c r="P288" s="68">
        <v>6</v>
      </c>
      <c r="Q288" s="16">
        <v>0</v>
      </c>
      <c r="R288" s="16">
        <v>2</v>
      </c>
      <c r="S288" s="16">
        <v>11</v>
      </c>
      <c r="T288" s="69">
        <v>15</v>
      </c>
    </row>
    <row r="289" spans="1:20">
      <c r="A289" s="16">
        <v>2025</v>
      </c>
      <c r="B289" s="168" t="s">
        <v>256</v>
      </c>
      <c r="C289" s="168" t="s">
        <v>739</v>
      </c>
      <c r="D289" s="168" t="s">
        <v>432</v>
      </c>
      <c r="E289" s="168" t="s">
        <v>357</v>
      </c>
      <c r="F289" s="68">
        <v>29</v>
      </c>
      <c r="G289" s="16">
        <v>24</v>
      </c>
      <c r="H289" s="16">
        <v>27</v>
      </c>
      <c r="I289" s="16">
        <v>31</v>
      </c>
      <c r="J289" s="69">
        <v>32</v>
      </c>
      <c r="K289" s="68">
        <v>22</v>
      </c>
      <c r="L289" s="16">
        <v>10</v>
      </c>
      <c r="M289" s="16">
        <v>16</v>
      </c>
      <c r="N289" s="16">
        <v>27</v>
      </c>
      <c r="O289" s="69">
        <v>31</v>
      </c>
      <c r="P289" s="68">
        <v>7</v>
      </c>
      <c r="Q289" s="16">
        <v>0</v>
      </c>
      <c r="R289" s="16">
        <v>2</v>
      </c>
      <c r="S289" s="16">
        <v>11</v>
      </c>
      <c r="T289" s="69">
        <v>16</v>
      </c>
    </row>
    <row r="290" spans="1:20">
      <c r="A290" s="16">
        <v>2025</v>
      </c>
      <c r="B290" s="168" t="s">
        <v>256</v>
      </c>
      <c r="C290" s="168" t="s">
        <v>739</v>
      </c>
      <c r="D290" s="168" t="s">
        <v>432</v>
      </c>
      <c r="E290" s="168" t="s">
        <v>358</v>
      </c>
      <c r="F290" s="68">
        <v>29</v>
      </c>
      <c r="G290" s="16">
        <v>23</v>
      </c>
      <c r="H290" s="16">
        <v>27</v>
      </c>
      <c r="I290" s="16">
        <v>31</v>
      </c>
      <c r="J290" s="69">
        <v>32</v>
      </c>
      <c r="K290" s="68">
        <v>20</v>
      </c>
      <c r="L290" s="16">
        <v>8</v>
      </c>
      <c r="M290" s="16">
        <v>15</v>
      </c>
      <c r="N290" s="16">
        <v>26</v>
      </c>
      <c r="O290" s="69">
        <v>31</v>
      </c>
      <c r="P290" s="68">
        <v>8</v>
      </c>
      <c r="Q290" s="16">
        <v>0</v>
      </c>
      <c r="R290" s="16">
        <v>3</v>
      </c>
      <c r="S290" s="16">
        <v>12</v>
      </c>
      <c r="T290" s="69">
        <v>16</v>
      </c>
    </row>
    <row r="291" spans="1:20">
      <c r="A291" s="16">
        <v>2025</v>
      </c>
      <c r="B291" s="168" t="s">
        <v>256</v>
      </c>
      <c r="C291" s="168" t="s">
        <v>739</v>
      </c>
      <c r="D291" s="168" t="s">
        <v>432</v>
      </c>
      <c r="E291" s="168" t="s">
        <v>359</v>
      </c>
      <c r="F291" s="68">
        <v>28</v>
      </c>
      <c r="G291" s="16">
        <v>22</v>
      </c>
      <c r="H291" s="16">
        <v>26</v>
      </c>
      <c r="I291" s="16">
        <v>31</v>
      </c>
      <c r="J291" s="69">
        <v>32</v>
      </c>
      <c r="K291" s="68">
        <v>18</v>
      </c>
      <c r="L291" s="16">
        <v>7</v>
      </c>
      <c r="M291" s="16">
        <v>13</v>
      </c>
      <c r="N291" s="16">
        <v>23</v>
      </c>
      <c r="O291" s="69">
        <v>29</v>
      </c>
      <c r="P291" s="68">
        <v>9</v>
      </c>
      <c r="Q291" s="16">
        <v>1</v>
      </c>
      <c r="R291" s="16">
        <v>5</v>
      </c>
      <c r="S291" s="16">
        <v>13</v>
      </c>
      <c r="T291" s="69">
        <v>17</v>
      </c>
    </row>
    <row r="292" spans="1:20">
      <c r="A292" s="16">
        <v>2025</v>
      </c>
      <c r="B292" s="168" t="s">
        <v>256</v>
      </c>
      <c r="C292" s="168" t="s">
        <v>739</v>
      </c>
      <c r="D292" s="168" t="s">
        <v>432</v>
      </c>
      <c r="E292" s="168" t="s">
        <v>360</v>
      </c>
      <c r="F292" s="68">
        <v>28</v>
      </c>
      <c r="G292" s="16">
        <v>21</v>
      </c>
      <c r="H292" s="16">
        <v>25</v>
      </c>
      <c r="I292" s="16">
        <v>30</v>
      </c>
      <c r="J292" s="69">
        <v>32</v>
      </c>
      <c r="K292" s="68">
        <v>16</v>
      </c>
      <c r="L292" s="16">
        <v>5</v>
      </c>
      <c r="M292" s="16">
        <v>11</v>
      </c>
      <c r="N292" s="16">
        <v>21</v>
      </c>
      <c r="O292" s="69">
        <v>27</v>
      </c>
      <c r="P292" s="68">
        <v>10</v>
      </c>
      <c r="Q292" s="16">
        <v>1</v>
      </c>
      <c r="R292" s="16">
        <v>6</v>
      </c>
      <c r="S292" s="16">
        <v>15</v>
      </c>
      <c r="T292" s="69">
        <v>19</v>
      </c>
    </row>
    <row r="293" spans="1:20">
      <c r="A293" s="16">
        <v>2025</v>
      </c>
      <c r="B293" s="168" t="s">
        <v>256</v>
      </c>
      <c r="C293" s="168" t="s">
        <v>739</v>
      </c>
      <c r="D293" s="168" t="s">
        <v>432</v>
      </c>
      <c r="E293" s="168" t="s">
        <v>361</v>
      </c>
      <c r="F293" s="68">
        <v>28</v>
      </c>
      <c r="G293" s="16">
        <v>21</v>
      </c>
      <c r="H293" s="16">
        <v>25</v>
      </c>
      <c r="I293" s="16">
        <v>29</v>
      </c>
      <c r="J293" s="69">
        <v>31</v>
      </c>
      <c r="K293" s="68">
        <v>14</v>
      </c>
      <c r="L293" s="16">
        <v>4</v>
      </c>
      <c r="M293" s="16">
        <v>9</v>
      </c>
      <c r="N293" s="16">
        <v>18</v>
      </c>
      <c r="O293" s="69">
        <v>22</v>
      </c>
      <c r="P293" s="68">
        <v>13</v>
      </c>
      <c r="Q293" s="16">
        <v>4</v>
      </c>
      <c r="R293" s="16">
        <v>9</v>
      </c>
      <c r="S293" s="16">
        <v>17</v>
      </c>
      <c r="T293" s="69">
        <v>21</v>
      </c>
    </row>
    <row r="294" spans="1:20">
      <c r="A294" s="16">
        <v>2025</v>
      </c>
      <c r="B294" s="168" t="s">
        <v>256</v>
      </c>
      <c r="C294" s="168" t="s">
        <v>739</v>
      </c>
      <c r="D294" s="168" t="s">
        <v>432</v>
      </c>
      <c r="E294" s="168" t="s">
        <v>362</v>
      </c>
      <c r="F294" s="68">
        <v>27</v>
      </c>
      <c r="G294" s="16">
        <v>19</v>
      </c>
      <c r="H294" s="16">
        <v>24</v>
      </c>
      <c r="I294" s="16">
        <v>29</v>
      </c>
      <c r="J294" s="69">
        <v>31</v>
      </c>
      <c r="K294" s="68">
        <v>11</v>
      </c>
      <c r="L294" s="16">
        <v>2</v>
      </c>
      <c r="M294" s="16">
        <v>6</v>
      </c>
      <c r="N294" s="16">
        <v>15</v>
      </c>
      <c r="O294" s="69">
        <v>19</v>
      </c>
      <c r="P294" s="68">
        <v>15</v>
      </c>
      <c r="Q294" s="16">
        <v>6</v>
      </c>
      <c r="R294" s="16">
        <v>11</v>
      </c>
      <c r="S294" s="16">
        <v>19</v>
      </c>
      <c r="T294" s="69">
        <v>22</v>
      </c>
    </row>
    <row r="295" spans="1:20">
      <c r="A295" s="16">
        <v>2025</v>
      </c>
      <c r="B295" s="168" t="s">
        <v>256</v>
      </c>
      <c r="C295" s="168" t="s">
        <v>739</v>
      </c>
      <c r="D295" s="168" t="s">
        <v>432</v>
      </c>
      <c r="E295" s="168" t="s">
        <v>363</v>
      </c>
      <c r="F295" s="68">
        <v>26</v>
      </c>
      <c r="G295" s="16">
        <v>17</v>
      </c>
      <c r="H295" s="16">
        <v>23</v>
      </c>
      <c r="I295" s="16">
        <v>28</v>
      </c>
      <c r="J295" s="69">
        <v>30</v>
      </c>
      <c r="K295" s="68">
        <v>8</v>
      </c>
      <c r="L295" s="16">
        <v>1</v>
      </c>
      <c r="M295" s="16">
        <v>4</v>
      </c>
      <c r="N295" s="16">
        <v>13</v>
      </c>
      <c r="O295" s="69">
        <v>17</v>
      </c>
      <c r="P295" s="68">
        <v>16</v>
      </c>
      <c r="Q295" s="16">
        <v>7</v>
      </c>
      <c r="R295" s="16">
        <v>12</v>
      </c>
      <c r="S295" s="16">
        <v>20</v>
      </c>
      <c r="T295" s="69">
        <v>23</v>
      </c>
    </row>
    <row r="296" spans="1:20">
      <c r="A296" s="16">
        <v>2025</v>
      </c>
      <c r="B296" s="168" t="s">
        <v>256</v>
      </c>
      <c r="C296" s="168" t="s">
        <v>739</v>
      </c>
      <c r="D296" s="168" t="s">
        <v>432</v>
      </c>
      <c r="E296" s="168" t="s">
        <v>364</v>
      </c>
      <c r="F296" s="68">
        <v>24</v>
      </c>
      <c r="G296" s="16">
        <v>14</v>
      </c>
      <c r="H296" s="16">
        <v>20</v>
      </c>
      <c r="I296" s="16">
        <v>27</v>
      </c>
      <c r="J296" s="69">
        <v>29</v>
      </c>
      <c r="K296" s="68">
        <v>6</v>
      </c>
      <c r="L296" s="16">
        <v>0</v>
      </c>
      <c r="M296" s="16">
        <v>2</v>
      </c>
      <c r="N296" s="16">
        <v>10</v>
      </c>
      <c r="O296" s="69">
        <v>14</v>
      </c>
      <c r="P296" s="68">
        <v>17</v>
      </c>
      <c r="Q296" s="16">
        <v>7</v>
      </c>
      <c r="R296" s="16">
        <v>12</v>
      </c>
      <c r="S296" s="16">
        <v>20</v>
      </c>
      <c r="T296" s="69">
        <v>23</v>
      </c>
    </row>
    <row r="297" spans="1:20">
      <c r="A297" s="16">
        <v>2025</v>
      </c>
      <c r="B297" s="168" t="s">
        <v>256</v>
      </c>
      <c r="C297" s="168" t="s">
        <v>739</v>
      </c>
      <c r="D297" s="168" t="s">
        <v>432</v>
      </c>
      <c r="E297" s="168" t="s">
        <v>365</v>
      </c>
      <c r="F297" s="68">
        <v>23</v>
      </c>
      <c r="G297" s="16">
        <v>11</v>
      </c>
      <c r="H297" s="16">
        <v>18</v>
      </c>
      <c r="I297" s="16">
        <v>26</v>
      </c>
      <c r="J297" s="69">
        <v>28</v>
      </c>
      <c r="K297" s="68">
        <v>5</v>
      </c>
      <c r="L297" s="16">
        <v>0</v>
      </c>
      <c r="M297" s="16">
        <v>1</v>
      </c>
      <c r="N297" s="16">
        <v>9</v>
      </c>
      <c r="O297" s="69">
        <v>13</v>
      </c>
      <c r="P297" s="68">
        <v>16</v>
      </c>
      <c r="Q297" s="16">
        <v>6</v>
      </c>
      <c r="R297" s="16">
        <v>12</v>
      </c>
      <c r="S297" s="16">
        <v>20</v>
      </c>
      <c r="T297" s="69">
        <v>22</v>
      </c>
    </row>
    <row r="298" spans="1:20">
      <c r="A298" s="16">
        <v>2025</v>
      </c>
      <c r="B298" s="168" t="s">
        <v>256</v>
      </c>
      <c r="C298" s="168" t="s">
        <v>739</v>
      </c>
      <c r="D298" s="168" t="s">
        <v>432</v>
      </c>
      <c r="E298" s="168" t="s">
        <v>737</v>
      </c>
      <c r="F298" s="68">
        <v>21</v>
      </c>
      <c r="G298" s="16">
        <v>8</v>
      </c>
      <c r="H298" s="16">
        <v>15</v>
      </c>
      <c r="I298" s="16">
        <v>24</v>
      </c>
      <c r="J298" s="69">
        <v>27</v>
      </c>
      <c r="K298" s="68">
        <v>4</v>
      </c>
      <c r="L298" s="16">
        <v>0</v>
      </c>
      <c r="M298" s="16">
        <v>1</v>
      </c>
      <c r="N298" s="16">
        <v>7</v>
      </c>
      <c r="O298" s="69">
        <v>11</v>
      </c>
      <c r="P298" s="68">
        <v>15</v>
      </c>
      <c r="Q298" s="16">
        <v>5</v>
      </c>
      <c r="R298" s="16">
        <v>10</v>
      </c>
      <c r="S298" s="16">
        <v>19</v>
      </c>
      <c r="T298" s="69">
        <v>21</v>
      </c>
    </row>
    <row r="299" spans="1:20">
      <c r="A299" s="16">
        <v>2025</v>
      </c>
      <c r="B299" s="168" t="s">
        <v>256</v>
      </c>
      <c r="C299" s="168" t="s">
        <v>739</v>
      </c>
      <c r="D299" s="168" t="s">
        <v>433</v>
      </c>
      <c r="E299" s="168" t="s">
        <v>1109</v>
      </c>
      <c r="F299" s="68">
        <v>29</v>
      </c>
      <c r="G299" s="16">
        <v>28</v>
      </c>
      <c r="H299" s="16">
        <v>28</v>
      </c>
      <c r="I299" s="16">
        <v>32</v>
      </c>
      <c r="J299" s="69">
        <v>32</v>
      </c>
      <c r="K299" s="68">
        <v>28</v>
      </c>
      <c r="L299" s="16">
        <v>22</v>
      </c>
      <c r="M299" s="16">
        <v>25</v>
      </c>
      <c r="N299" s="16">
        <v>30</v>
      </c>
      <c r="O299" s="69">
        <v>32</v>
      </c>
      <c r="P299" s="68">
        <v>1</v>
      </c>
      <c r="Q299" s="16">
        <v>0</v>
      </c>
      <c r="R299" s="16">
        <v>0</v>
      </c>
      <c r="S299" s="16">
        <v>4</v>
      </c>
      <c r="T299" s="69">
        <v>8</v>
      </c>
    </row>
    <row r="300" spans="1:20">
      <c r="A300" s="16">
        <v>2025</v>
      </c>
      <c r="B300" s="168" t="s">
        <v>256</v>
      </c>
      <c r="C300" s="168" t="s">
        <v>739</v>
      </c>
      <c r="D300" s="168" t="s">
        <v>433</v>
      </c>
      <c r="E300" s="168" t="s">
        <v>369</v>
      </c>
      <c r="F300" s="68">
        <v>30</v>
      </c>
      <c r="G300" s="16">
        <v>28</v>
      </c>
      <c r="H300" s="16">
        <v>28</v>
      </c>
      <c r="I300" s="16">
        <v>32</v>
      </c>
      <c r="J300" s="69">
        <v>32</v>
      </c>
      <c r="K300" s="68">
        <v>27</v>
      </c>
      <c r="L300" s="16">
        <v>19</v>
      </c>
      <c r="M300" s="16">
        <v>24</v>
      </c>
      <c r="N300" s="16">
        <v>30</v>
      </c>
      <c r="O300" s="69">
        <v>32</v>
      </c>
      <c r="P300" s="68">
        <v>2</v>
      </c>
      <c r="Q300" s="16">
        <v>0</v>
      </c>
      <c r="R300" s="16">
        <v>0</v>
      </c>
      <c r="S300" s="16">
        <v>6</v>
      </c>
      <c r="T300" s="69">
        <v>11</v>
      </c>
    </row>
    <row r="301" spans="1:20">
      <c r="A301" s="16">
        <v>2025</v>
      </c>
      <c r="B301" s="168" t="s">
        <v>256</v>
      </c>
      <c r="C301" s="168" t="s">
        <v>739</v>
      </c>
      <c r="D301" s="168" t="s">
        <v>433</v>
      </c>
      <c r="E301" s="168" t="s">
        <v>355</v>
      </c>
      <c r="F301" s="68">
        <v>30</v>
      </c>
      <c r="G301" s="16">
        <v>28</v>
      </c>
      <c r="H301" s="16">
        <v>28</v>
      </c>
      <c r="I301" s="16">
        <v>32</v>
      </c>
      <c r="J301" s="69">
        <v>32</v>
      </c>
      <c r="K301" s="68">
        <v>26</v>
      </c>
      <c r="L301" s="16">
        <v>17</v>
      </c>
      <c r="M301" s="16">
        <v>22</v>
      </c>
      <c r="N301" s="16">
        <v>29</v>
      </c>
      <c r="O301" s="69">
        <v>32</v>
      </c>
      <c r="P301" s="68">
        <v>4</v>
      </c>
      <c r="Q301" s="16">
        <v>0</v>
      </c>
      <c r="R301" s="16">
        <v>1</v>
      </c>
      <c r="S301" s="16">
        <v>7</v>
      </c>
      <c r="T301" s="69">
        <v>12</v>
      </c>
    </row>
    <row r="302" spans="1:20">
      <c r="A302" s="16">
        <v>2025</v>
      </c>
      <c r="B302" s="168" t="s">
        <v>256</v>
      </c>
      <c r="C302" s="168" t="s">
        <v>739</v>
      </c>
      <c r="D302" s="168" t="s">
        <v>433</v>
      </c>
      <c r="E302" s="168" t="s">
        <v>356</v>
      </c>
      <c r="F302" s="68">
        <v>30</v>
      </c>
      <c r="G302" s="16">
        <v>27</v>
      </c>
      <c r="H302" s="16">
        <v>28</v>
      </c>
      <c r="I302" s="16">
        <v>32</v>
      </c>
      <c r="J302" s="69">
        <v>32</v>
      </c>
      <c r="K302" s="68">
        <v>25</v>
      </c>
      <c r="L302" s="16">
        <v>16</v>
      </c>
      <c r="M302" s="16">
        <v>21</v>
      </c>
      <c r="N302" s="16">
        <v>29</v>
      </c>
      <c r="O302" s="69">
        <v>32</v>
      </c>
      <c r="P302" s="68">
        <v>4</v>
      </c>
      <c r="Q302" s="16">
        <v>0</v>
      </c>
      <c r="R302" s="16">
        <v>1</v>
      </c>
      <c r="S302" s="16">
        <v>8</v>
      </c>
      <c r="T302" s="69">
        <v>13</v>
      </c>
    </row>
    <row r="303" spans="1:20">
      <c r="A303" s="16">
        <v>2025</v>
      </c>
      <c r="B303" s="168" t="s">
        <v>256</v>
      </c>
      <c r="C303" s="168" t="s">
        <v>739</v>
      </c>
      <c r="D303" s="168" t="s">
        <v>433</v>
      </c>
      <c r="E303" s="168" t="s">
        <v>357</v>
      </c>
      <c r="F303" s="68">
        <v>30</v>
      </c>
      <c r="G303" s="16">
        <v>27</v>
      </c>
      <c r="H303" s="16">
        <v>28</v>
      </c>
      <c r="I303" s="16">
        <v>32</v>
      </c>
      <c r="J303" s="69">
        <v>32</v>
      </c>
      <c r="K303" s="68">
        <v>24</v>
      </c>
      <c r="L303" s="16">
        <v>14</v>
      </c>
      <c r="M303" s="16">
        <v>19</v>
      </c>
      <c r="N303" s="16">
        <v>28</v>
      </c>
      <c r="O303" s="69">
        <v>31</v>
      </c>
      <c r="P303" s="68">
        <v>6</v>
      </c>
      <c r="Q303" s="16">
        <v>0</v>
      </c>
      <c r="R303" s="16">
        <v>2</v>
      </c>
      <c r="S303" s="16">
        <v>10</v>
      </c>
      <c r="T303" s="69">
        <v>14</v>
      </c>
    </row>
    <row r="304" spans="1:20">
      <c r="A304" s="16">
        <v>2025</v>
      </c>
      <c r="B304" s="168" t="s">
        <v>256</v>
      </c>
      <c r="C304" s="168" t="s">
        <v>739</v>
      </c>
      <c r="D304" s="168" t="s">
        <v>433</v>
      </c>
      <c r="E304" s="168" t="s">
        <v>358</v>
      </c>
      <c r="F304" s="68">
        <v>30</v>
      </c>
      <c r="G304" s="16">
        <v>26</v>
      </c>
      <c r="H304" s="16">
        <v>28</v>
      </c>
      <c r="I304" s="16">
        <v>32</v>
      </c>
      <c r="J304" s="69">
        <v>32</v>
      </c>
      <c r="K304" s="68">
        <v>22</v>
      </c>
      <c r="L304" s="16">
        <v>12</v>
      </c>
      <c r="M304" s="16">
        <v>17</v>
      </c>
      <c r="N304" s="16">
        <v>26</v>
      </c>
      <c r="O304" s="69">
        <v>30</v>
      </c>
      <c r="P304" s="68">
        <v>8</v>
      </c>
      <c r="Q304" s="16">
        <v>0</v>
      </c>
      <c r="R304" s="16">
        <v>3</v>
      </c>
      <c r="S304" s="16">
        <v>12</v>
      </c>
      <c r="T304" s="69">
        <v>16</v>
      </c>
    </row>
    <row r="305" spans="1:20">
      <c r="A305" s="16">
        <v>2025</v>
      </c>
      <c r="B305" s="168" t="s">
        <v>256</v>
      </c>
      <c r="C305" s="168" t="s">
        <v>739</v>
      </c>
      <c r="D305" s="168" t="s">
        <v>433</v>
      </c>
      <c r="E305" s="168" t="s">
        <v>359</v>
      </c>
      <c r="F305" s="68">
        <v>29</v>
      </c>
      <c r="G305" s="16">
        <v>25</v>
      </c>
      <c r="H305" s="16">
        <v>28</v>
      </c>
      <c r="I305" s="16">
        <v>31</v>
      </c>
      <c r="J305" s="69">
        <v>32</v>
      </c>
      <c r="K305" s="68">
        <v>20</v>
      </c>
      <c r="L305" s="16">
        <v>10</v>
      </c>
      <c r="M305" s="16">
        <v>15</v>
      </c>
      <c r="N305" s="16">
        <v>24</v>
      </c>
      <c r="O305" s="69">
        <v>29</v>
      </c>
      <c r="P305" s="68">
        <v>9</v>
      </c>
      <c r="Q305" s="16">
        <v>1</v>
      </c>
      <c r="R305" s="16">
        <v>5</v>
      </c>
      <c r="S305" s="16">
        <v>13</v>
      </c>
      <c r="T305" s="69">
        <v>17</v>
      </c>
    </row>
    <row r="306" spans="1:20">
      <c r="A306" s="16">
        <v>2025</v>
      </c>
      <c r="B306" s="168" t="s">
        <v>256</v>
      </c>
      <c r="C306" s="168" t="s">
        <v>739</v>
      </c>
      <c r="D306" s="168" t="s">
        <v>433</v>
      </c>
      <c r="E306" s="168" t="s">
        <v>360</v>
      </c>
      <c r="F306" s="68">
        <v>29</v>
      </c>
      <c r="G306" s="16">
        <v>24</v>
      </c>
      <c r="H306" s="16">
        <v>27</v>
      </c>
      <c r="I306" s="16">
        <v>31</v>
      </c>
      <c r="J306" s="69">
        <v>32</v>
      </c>
      <c r="K306" s="68">
        <v>18</v>
      </c>
      <c r="L306" s="16">
        <v>8</v>
      </c>
      <c r="M306" s="16">
        <v>13</v>
      </c>
      <c r="N306" s="16">
        <v>22</v>
      </c>
      <c r="O306" s="69">
        <v>27</v>
      </c>
      <c r="P306" s="68">
        <v>10</v>
      </c>
      <c r="Q306" s="16">
        <v>2</v>
      </c>
      <c r="R306" s="16">
        <v>7</v>
      </c>
      <c r="S306" s="16">
        <v>14</v>
      </c>
      <c r="T306" s="69">
        <v>18</v>
      </c>
    </row>
    <row r="307" spans="1:20">
      <c r="A307" s="16">
        <v>2025</v>
      </c>
      <c r="B307" s="168" t="s">
        <v>256</v>
      </c>
      <c r="C307" s="168" t="s">
        <v>739</v>
      </c>
      <c r="D307" s="168" t="s">
        <v>433</v>
      </c>
      <c r="E307" s="168" t="s">
        <v>361</v>
      </c>
      <c r="F307" s="68">
        <v>28</v>
      </c>
      <c r="G307" s="16">
        <v>23</v>
      </c>
      <c r="H307" s="16">
        <v>26</v>
      </c>
      <c r="I307" s="16">
        <v>30</v>
      </c>
      <c r="J307" s="69">
        <v>32</v>
      </c>
      <c r="K307" s="68">
        <v>15</v>
      </c>
      <c r="L307" s="16">
        <v>6</v>
      </c>
      <c r="M307" s="16">
        <v>11</v>
      </c>
      <c r="N307" s="16">
        <v>19</v>
      </c>
      <c r="O307" s="69">
        <v>23</v>
      </c>
      <c r="P307" s="68">
        <v>12</v>
      </c>
      <c r="Q307" s="16">
        <v>5</v>
      </c>
      <c r="R307" s="16">
        <v>9</v>
      </c>
      <c r="S307" s="16">
        <v>16</v>
      </c>
      <c r="T307" s="69">
        <v>20</v>
      </c>
    </row>
    <row r="308" spans="1:20">
      <c r="A308" s="16">
        <v>2025</v>
      </c>
      <c r="B308" s="168" t="s">
        <v>256</v>
      </c>
      <c r="C308" s="168" t="s">
        <v>739</v>
      </c>
      <c r="D308" s="168" t="s">
        <v>433</v>
      </c>
      <c r="E308" s="168" t="s">
        <v>362</v>
      </c>
      <c r="F308" s="68">
        <v>28</v>
      </c>
      <c r="G308" s="16">
        <v>22</v>
      </c>
      <c r="H308" s="16">
        <v>25</v>
      </c>
      <c r="I308" s="16">
        <v>29</v>
      </c>
      <c r="J308" s="69">
        <v>31</v>
      </c>
      <c r="K308" s="68">
        <v>12</v>
      </c>
      <c r="L308" s="16">
        <v>3</v>
      </c>
      <c r="M308" s="16">
        <v>8</v>
      </c>
      <c r="N308" s="16">
        <v>16</v>
      </c>
      <c r="O308" s="69">
        <v>20</v>
      </c>
      <c r="P308" s="68">
        <v>14</v>
      </c>
      <c r="Q308" s="16">
        <v>7</v>
      </c>
      <c r="R308" s="16">
        <v>11</v>
      </c>
      <c r="S308" s="16">
        <v>18</v>
      </c>
      <c r="T308" s="69">
        <v>22</v>
      </c>
    </row>
    <row r="309" spans="1:20">
      <c r="A309" s="16">
        <v>2025</v>
      </c>
      <c r="B309" s="168" t="s">
        <v>256</v>
      </c>
      <c r="C309" s="168" t="s">
        <v>739</v>
      </c>
      <c r="D309" s="168" t="s">
        <v>433</v>
      </c>
      <c r="E309" s="168" t="s">
        <v>363</v>
      </c>
      <c r="F309" s="68">
        <v>27</v>
      </c>
      <c r="G309" s="16">
        <v>20</v>
      </c>
      <c r="H309" s="16">
        <v>24</v>
      </c>
      <c r="I309" s="16">
        <v>28</v>
      </c>
      <c r="J309" s="69">
        <v>30</v>
      </c>
      <c r="K309" s="68">
        <v>10</v>
      </c>
      <c r="L309" s="16">
        <v>1</v>
      </c>
      <c r="M309" s="16">
        <v>6</v>
      </c>
      <c r="N309" s="16">
        <v>14</v>
      </c>
      <c r="O309" s="69">
        <v>18</v>
      </c>
      <c r="P309" s="68">
        <v>16</v>
      </c>
      <c r="Q309" s="16">
        <v>8</v>
      </c>
      <c r="R309" s="16">
        <v>12</v>
      </c>
      <c r="S309" s="16">
        <v>19</v>
      </c>
      <c r="T309" s="69">
        <v>23</v>
      </c>
    </row>
    <row r="310" spans="1:20">
      <c r="A310" s="16">
        <v>2025</v>
      </c>
      <c r="B310" s="168" t="s">
        <v>256</v>
      </c>
      <c r="C310" s="168" t="s">
        <v>739</v>
      </c>
      <c r="D310" s="168" t="s">
        <v>433</v>
      </c>
      <c r="E310" s="168" t="s">
        <v>364</v>
      </c>
      <c r="F310" s="68">
        <v>26</v>
      </c>
      <c r="G310" s="16">
        <v>17</v>
      </c>
      <c r="H310" s="16">
        <v>22</v>
      </c>
      <c r="I310" s="16">
        <v>28</v>
      </c>
      <c r="J310" s="69">
        <v>29</v>
      </c>
      <c r="K310" s="68">
        <v>7</v>
      </c>
      <c r="L310" s="16">
        <v>0</v>
      </c>
      <c r="M310" s="16">
        <v>4</v>
      </c>
      <c r="N310" s="16">
        <v>11</v>
      </c>
      <c r="O310" s="69">
        <v>16</v>
      </c>
      <c r="P310" s="68">
        <v>17</v>
      </c>
      <c r="Q310" s="16">
        <v>8</v>
      </c>
      <c r="R310" s="16">
        <v>13</v>
      </c>
      <c r="S310" s="16">
        <v>20</v>
      </c>
      <c r="T310" s="69">
        <v>23</v>
      </c>
    </row>
    <row r="311" spans="1:20">
      <c r="A311" s="16">
        <v>2025</v>
      </c>
      <c r="B311" s="168" t="s">
        <v>256</v>
      </c>
      <c r="C311" s="168" t="s">
        <v>739</v>
      </c>
      <c r="D311" s="168" t="s">
        <v>433</v>
      </c>
      <c r="E311" s="168" t="s">
        <v>365</v>
      </c>
      <c r="F311" s="68">
        <v>24</v>
      </c>
      <c r="G311" s="16">
        <v>15</v>
      </c>
      <c r="H311" s="16">
        <v>20</v>
      </c>
      <c r="I311" s="16">
        <v>27</v>
      </c>
      <c r="J311" s="69">
        <v>29</v>
      </c>
      <c r="K311" s="68">
        <v>6</v>
      </c>
      <c r="L311" s="16">
        <v>0</v>
      </c>
      <c r="M311" s="16">
        <v>2</v>
      </c>
      <c r="N311" s="16">
        <v>10</v>
      </c>
      <c r="O311" s="69">
        <v>14</v>
      </c>
      <c r="P311" s="68">
        <v>17</v>
      </c>
      <c r="Q311" s="16">
        <v>8</v>
      </c>
      <c r="R311" s="16">
        <v>13</v>
      </c>
      <c r="S311" s="16">
        <v>20</v>
      </c>
      <c r="T311" s="69">
        <v>23</v>
      </c>
    </row>
    <row r="312" spans="1:20">
      <c r="A312" s="16">
        <v>2025</v>
      </c>
      <c r="B312" s="168" t="s">
        <v>256</v>
      </c>
      <c r="C312" s="168" t="s">
        <v>739</v>
      </c>
      <c r="D312" s="168" t="s">
        <v>433</v>
      </c>
      <c r="E312" s="168" t="s">
        <v>737</v>
      </c>
      <c r="F312" s="68">
        <v>23</v>
      </c>
      <c r="G312" s="16">
        <v>11</v>
      </c>
      <c r="H312" s="16">
        <v>18</v>
      </c>
      <c r="I312" s="16">
        <v>26</v>
      </c>
      <c r="J312" s="69">
        <v>28</v>
      </c>
      <c r="K312" s="68">
        <v>5</v>
      </c>
      <c r="L312" s="16">
        <v>0</v>
      </c>
      <c r="M312" s="16">
        <v>1</v>
      </c>
      <c r="N312" s="16">
        <v>9</v>
      </c>
      <c r="O312" s="69">
        <v>13</v>
      </c>
      <c r="P312" s="68">
        <v>16</v>
      </c>
      <c r="Q312" s="16">
        <v>7</v>
      </c>
      <c r="R312" s="16">
        <v>12</v>
      </c>
      <c r="S312" s="16">
        <v>19</v>
      </c>
      <c r="T312" s="69">
        <v>22</v>
      </c>
    </row>
    <row r="313" spans="1:20">
      <c r="A313" s="16">
        <v>2025</v>
      </c>
      <c r="B313" s="168" t="s">
        <v>256</v>
      </c>
      <c r="C313" s="168" t="s">
        <v>739</v>
      </c>
      <c r="D313" s="168" t="s">
        <v>863</v>
      </c>
      <c r="E313" s="168" t="s">
        <v>1109</v>
      </c>
      <c r="F313" s="68">
        <v>30</v>
      </c>
      <c r="G313" s="16">
        <v>28</v>
      </c>
      <c r="H313" s="16">
        <v>28</v>
      </c>
      <c r="I313" s="16">
        <v>32</v>
      </c>
      <c r="J313" s="69">
        <v>32</v>
      </c>
      <c r="K313" s="68">
        <v>28</v>
      </c>
      <c r="L313" s="16">
        <v>23</v>
      </c>
      <c r="M313" s="16">
        <v>26</v>
      </c>
      <c r="N313" s="16">
        <v>30</v>
      </c>
      <c r="O313" s="69">
        <v>32</v>
      </c>
      <c r="P313" s="68">
        <v>1</v>
      </c>
      <c r="Q313" s="16">
        <v>0</v>
      </c>
      <c r="R313" s="16">
        <v>0</v>
      </c>
      <c r="S313" s="16">
        <v>3</v>
      </c>
      <c r="T313" s="69">
        <v>6</v>
      </c>
    </row>
    <row r="314" spans="1:20">
      <c r="A314" s="16">
        <v>2025</v>
      </c>
      <c r="B314" s="168" t="s">
        <v>256</v>
      </c>
      <c r="C314" s="168" t="s">
        <v>739</v>
      </c>
      <c r="D314" s="168" t="s">
        <v>863</v>
      </c>
      <c r="E314" s="168" t="s">
        <v>369</v>
      </c>
      <c r="F314" s="68">
        <v>31</v>
      </c>
      <c r="G314" s="16">
        <v>28</v>
      </c>
      <c r="H314" s="16">
        <v>28</v>
      </c>
      <c r="I314" s="16">
        <v>32</v>
      </c>
      <c r="J314" s="69">
        <v>32</v>
      </c>
      <c r="K314" s="68">
        <v>28</v>
      </c>
      <c r="L314" s="16">
        <v>21</v>
      </c>
      <c r="M314" s="16">
        <v>25</v>
      </c>
      <c r="N314" s="16">
        <v>30</v>
      </c>
      <c r="O314" s="69">
        <v>32</v>
      </c>
      <c r="P314" s="68">
        <v>2</v>
      </c>
      <c r="Q314" s="16">
        <v>0</v>
      </c>
      <c r="R314" s="16">
        <v>0</v>
      </c>
      <c r="S314" s="16">
        <v>5</v>
      </c>
      <c r="T314" s="69">
        <v>9</v>
      </c>
    </row>
    <row r="315" spans="1:20">
      <c r="A315" s="16">
        <v>2025</v>
      </c>
      <c r="B315" s="168" t="s">
        <v>256</v>
      </c>
      <c r="C315" s="168" t="s">
        <v>739</v>
      </c>
      <c r="D315" s="168" t="s">
        <v>863</v>
      </c>
      <c r="E315" s="168" t="s">
        <v>355</v>
      </c>
      <c r="F315" s="68">
        <v>31</v>
      </c>
      <c r="G315" s="16">
        <v>28</v>
      </c>
      <c r="H315" s="16">
        <v>29</v>
      </c>
      <c r="I315" s="16">
        <v>32</v>
      </c>
      <c r="J315" s="69">
        <v>32</v>
      </c>
      <c r="K315" s="68">
        <v>27</v>
      </c>
      <c r="L315" s="16">
        <v>19</v>
      </c>
      <c r="M315" s="16">
        <v>24</v>
      </c>
      <c r="N315" s="16">
        <v>30</v>
      </c>
      <c r="O315" s="69">
        <v>32</v>
      </c>
      <c r="P315" s="68">
        <v>3</v>
      </c>
      <c r="Q315" s="16">
        <v>0</v>
      </c>
      <c r="R315" s="16">
        <v>0</v>
      </c>
      <c r="S315" s="16">
        <v>6</v>
      </c>
      <c r="T315" s="69">
        <v>11</v>
      </c>
    </row>
    <row r="316" spans="1:20">
      <c r="A316" s="16">
        <v>2025</v>
      </c>
      <c r="B316" s="168" t="s">
        <v>256</v>
      </c>
      <c r="C316" s="168" t="s">
        <v>739</v>
      </c>
      <c r="D316" s="168" t="s">
        <v>863</v>
      </c>
      <c r="E316" s="168" t="s">
        <v>356</v>
      </c>
      <c r="F316" s="68">
        <v>30</v>
      </c>
      <c r="G316" s="16">
        <v>28</v>
      </c>
      <c r="H316" s="16">
        <v>28</v>
      </c>
      <c r="I316" s="16">
        <v>32</v>
      </c>
      <c r="J316" s="69">
        <v>32</v>
      </c>
      <c r="K316" s="68">
        <v>26</v>
      </c>
      <c r="L316" s="16">
        <v>17</v>
      </c>
      <c r="M316" s="16">
        <v>22</v>
      </c>
      <c r="N316" s="16">
        <v>29</v>
      </c>
      <c r="O316" s="69">
        <v>32</v>
      </c>
      <c r="P316" s="68">
        <v>4</v>
      </c>
      <c r="Q316" s="16">
        <v>0</v>
      </c>
      <c r="R316" s="16">
        <v>1</v>
      </c>
      <c r="S316" s="16">
        <v>8</v>
      </c>
      <c r="T316" s="69">
        <v>12</v>
      </c>
    </row>
    <row r="317" spans="1:20">
      <c r="A317" s="16">
        <v>2025</v>
      </c>
      <c r="B317" s="168" t="s">
        <v>256</v>
      </c>
      <c r="C317" s="168" t="s">
        <v>739</v>
      </c>
      <c r="D317" s="168" t="s">
        <v>863</v>
      </c>
      <c r="E317" s="168" t="s">
        <v>357</v>
      </c>
      <c r="F317" s="68">
        <v>30</v>
      </c>
      <c r="G317" s="16">
        <v>27</v>
      </c>
      <c r="H317" s="16">
        <v>28</v>
      </c>
      <c r="I317" s="16">
        <v>32</v>
      </c>
      <c r="J317" s="69">
        <v>32</v>
      </c>
      <c r="K317" s="68">
        <v>24</v>
      </c>
      <c r="L317" s="16">
        <v>15</v>
      </c>
      <c r="M317" s="16">
        <v>20</v>
      </c>
      <c r="N317" s="16">
        <v>28</v>
      </c>
      <c r="O317" s="69">
        <v>31</v>
      </c>
      <c r="P317" s="68">
        <v>5</v>
      </c>
      <c r="Q317" s="16">
        <v>0</v>
      </c>
      <c r="R317" s="16">
        <v>2</v>
      </c>
      <c r="S317" s="16">
        <v>9</v>
      </c>
      <c r="T317" s="69">
        <v>14</v>
      </c>
    </row>
    <row r="318" spans="1:20">
      <c r="A318" s="16">
        <v>2025</v>
      </c>
      <c r="B318" s="168" t="s">
        <v>256</v>
      </c>
      <c r="C318" s="168" t="s">
        <v>739</v>
      </c>
      <c r="D318" s="168" t="s">
        <v>863</v>
      </c>
      <c r="E318" s="168" t="s">
        <v>358</v>
      </c>
      <c r="F318" s="68">
        <v>30</v>
      </c>
      <c r="G318" s="16">
        <v>27</v>
      </c>
      <c r="H318" s="16">
        <v>28</v>
      </c>
      <c r="I318" s="16">
        <v>32</v>
      </c>
      <c r="J318" s="69">
        <v>32</v>
      </c>
      <c r="K318" s="68">
        <v>23</v>
      </c>
      <c r="L318" s="16">
        <v>13</v>
      </c>
      <c r="M318" s="16">
        <v>18</v>
      </c>
      <c r="N318" s="16">
        <v>27</v>
      </c>
      <c r="O318" s="69">
        <v>31</v>
      </c>
      <c r="P318" s="68">
        <v>7</v>
      </c>
      <c r="Q318" s="16">
        <v>0</v>
      </c>
      <c r="R318" s="16">
        <v>3</v>
      </c>
      <c r="S318" s="16">
        <v>11</v>
      </c>
      <c r="T318" s="69">
        <v>15</v>
      </c>
    </row>
    <row r="319" spans="1:20">
      <c r="A319" s="16">
        <v>2025</v>
      </c>
      <c r="B319" s="168" t="s">
        <v>256</v>
      </c>
      <c r="C319" s="168" t="s">
        <v>739</v>
      </c>
      <c r="D319" s="168" t="s">
        <v>863</v>
      </c>
      <c r="E319" s="168" t="s">
        <v>359</v>
      </c>
      <c r="F319" s="68">
        <v>29</v>
      </c>
      <c r="G319" s="16">
        <v>26</v>
      </c>
      <c r="H319" s="16">
        <v>28</v>
      </c>
      <c r="I319" s="16">
        <v>31</v>
      </c>
      <c r="J319" s="69">
        <v>32</v>
      </c>
      <c r="K319" s="68">
        <v>21</v>
      </c>
      <c r="L319" s="16">
        <v>11</v>
      </c>
      <c r="M319" s="16">
        <v>16</v>
      </c>
      <c r="N319" s="16">
        <v>25</v>
      </c>
      <c r="O319" s="69">
        <v>29</v>
      </c>
      <c r="P319" s="68">
        <v>8</v>
      </c>
      <c r="Q319" s="16">
        <v>1</v>
      </c>
      <c r="R319" s="16">
        <v>4</v>
      </c>
      <c r="S319" s="16">
        <v>12</v>
      </c>
      <c r="T319" s="69">
        <v>16</v>
      </c>
    </row>
    <row r="320" spans="1:20">
      <c r="A320" s="16">
        <v>2025</v>
      </c>
      <c r="B320" s="168" t="s">
        <v>256</v>
      </c>
      <c r="C320" s="168" t="s">
        <v>739</v>
      </c>
      <c r="D320" s="168" t="s">
        <v>863</v>
      </c>
      <c r="E320" s="168" t="s">
        <v>360</v>
      </c>
      <c r="F320" s="68">
        <v>29</v>
      </c>
      <c r="G320" s="16">
        <v>26</v>
      </c>
      <c r="H320" s="16">
        <v>28</v>
      </c>
      <c r="I320" s="16">
        <v>31</v>
      </c>
      <c r="J320" s="69">
        <v>32</v>
      </c>
      <c r="K320" s="68">
        <v>19</v>
      </c>
      <c r="L320" s="16">
        <v>10</v>
      </c>
      <c r="M320" s="16">
        <v>15</v>
      </c>
      <c r="N320" s="16">
        <v>23</v>
      </c>
      <c r="O320" s="69">
        <v>28</v>
      </c>
      <c r="P320" s="68">
        <v>10</v>
      </c>
      <c r="Q320" s="16">
        <v>2</v>
      </c>
      <c r="R320" s="16">
        <v>6</v>
      </c>
      <c r="S320" s="16">
        <v>13</v>
      </c>
      <c r="T320" s="69">
        <v>17</v>
      </c>
    </row>
    <row r="321" spans="1:20">
      <c r="A321" s="16">
        <v>2025</v>
      </c>
      <c r="B321" s="168" t="s">
        <v>256</v>
      </c>
      <c r="C321" s="168" t="s">
        <v>739</v>
      </c>
      <c r="D321" s="168" t="s">
        <v>863</v>
      </c>
      <c r="E321" s="168" t="s">
        <v>361</v>
      </c>
      <c r="F321" s="68">
        <v>28</v>
      </c>
      <c r="G321" s="16">
        <v>25</v>
      </c>
      <c r="H321" s="16">
        <v>27</v>
      </c>
      <c r="I321" s="16">
        <v>30</v>
      </c>
      <c r="J321" s="69">
        <v>32</v>
      </c>
      <c r="K321" s="68">
        <v>16</v>
      </c>
      <c r="L321" s="16">
        <v>8</v>
      </c>
      <c r="M321" s="16">
        <v>12</v>
      </c>
      <c r="N321" s="16">
        <v>20</v>
      </c>
      <c r="O321" s="69">
        <v>25</v>
      </c>
      <c r="P321" s="68">
        <v>12</v>
      </c>
      <c r="Q321" s="16">
        <v>4</v>
      </c>
      <c r="R321" s="16">
        <v>8</v>
      </c>
      <c r="S321" s="16">
        <v>15</v>
      </c>
      <c r="T321" s="69">
        <v>19</v>
      </c>
    </row>
    <row r="322" spans="1:20">
      <c r="A322" s="16">
        <v>2025</v>
      </c>
      <c r="B322" s="168" t="s">
        <v>256</v>
      </c>
      <c r="C322" s="168" t="s">
        <v>739</v>
      </c>
      <c r="D322" s="168" t="s">
        <v>863</v>
      </c>
      <c r="E322" s="168" t="s">
        <v>362</v>
      </c>
      <c r="F322" s="68">
        <v>28</v>
      </c>
      <c r="G322" s="16">
        <v>24</v>
      </c>
      <c r="H322" s="16">
        <v>26</v>
      </c>
      <c r="I322" s="16">
        <v>30</v>
      </c>
      <c r="J322" s="69">
        <v>31</v>
      </c>
      <c r="K322" s="68">
        <v>14</v>
      </c>
      <c r="L322" s="16">
        <v>5</v>
      </c>
      <c r="M322" s="16">
        <v>10</v>
      </c>
      <c r="N322" s="16">
        <v>18</v>
      </c>
      <c r="O322" s="69">
        <v>22</v>
      </c>
      <c r="P322" s="68">
        <v>14</v>
      </c>
      <c r="Q322" s="16">
        <v>6</v>
      </c>
      <c r="R322" s="16">
        <v>10</v>
      </c>
      <c r="S322" s="16">
        <v>18</v>
      </c>
      <c r="T322" s="69">
        <v>21</v>
      </c>
    </row>
    <row r="323" spans="1:20">
      <c r="A323" s="16">
        <v>2025</v>
      </c>
      <c r="B323" s="168" t="s">
        <v>256</v>
      </c>
      <c r="C323" s="168" t="s">
        <v>739</v>
      </c>
      <c r="D323" s="168" t="s">
        <v>863</v>
      </c>
      <c r="E323" s="168" t="s">
        <v>363</v>
      </c>
      <c r="F323" s="68">
        <v>27</v>
      </c>
      <c r="G323" s="16">
        <v>22</v>
      </c>
      <c r="H323" s="16">
        <v>25</v>
      </c>
      <c r="I323" s="16">
        <v>29</v>
      </c>
      <c r="J323" s="69">
        <v>31</v>
      </c>
      <c r="K323" s="68">
        <v>11</v>
      </c>
      <c r="L323" s="16">
        <v>3</v>
      </c>
      <c r="M323" s="16">
        <v>7</v>
      </c>
      <c r="N323" s="16">
        <v>15</v>
      </c>
      <c r="O323" s="69">
        <v>19</v>
      </c>
      <c r="P323" s="68">
        <v>16</v>
      </c>
      <c r="Q323" s="16">
        <v>8</v>
      </c>
      <c r="R323" s="16">
        <v>12</v>
      </c>
      <c r="S323" s="16">
        <v>19</v>
      </c>
      <c r="T323" s="69">
        <v>23</v>
      </c>
    </row>
    <row r="324" spans="1:20">
      <c r="A324" s="16">
        <v>2025</v>
      </c>
      <c r="B324" s="168" t="s">
        <v>256</v>
      </c>
      <c r="C324" s="168" t="s">
        <v>739</v>
      </c>
      <c r="D324" s="168" t="s">
        <v>863</v>
      </c>
      <c r="E324" s="168" t="s">
        <v>364</v>
      </c>
      <c r="F324" s="68">
        <v>26</v>
      </c>
      <c r="G324" s="16">
        <v>20</v>
      </c>
      <c r="H324" s="16">
        <v>24</v>
      </c>
      <c r="I324" s="16">
        <v>28</v>
      </c>
      <c r="J324" s="69">
        <v>30</v>
      </c>
      <c r="K324" s="68">
        <v>8</v>
      </c>
      <c r="L324" s="16">
        <v>1</v>
      </c>
      <c r="M324" s="16">
        <v>5</v>
      </c>
      <c r="N324" s="16">
        <v>12</v>
      </c>
      <c r="O324" s="69">
        <v>17</v>
      </c>
      <c r="P324" s="68">
        <v>17</v>
      </c>
      <c r="Q324" s="16">
        <v>9</v>
      </c>
      <c r="R324" s="16">
        <v>13</v>
      </c>
      <c r="S324" s="16">
        <v>20</v>
      </c>
      <c r="T324" s="69">
        <v>23</v>
      </c>
    </row>
    <row r="325" spans="1:20">
      <c r="A325" s="16">
        <v>2025</v>
      </c>
      <c r="B325" s="168" t="s">
        <v>256</v>
      </c>
      <c r="C325" s="168" t="s">
        <v>739</v>
      </c>
      <c r="D325" s="168" t="s">
        <v>863</v>
      </c>
      <c r="E325" s="168" t="s">
        <v>365</v>
      </c>
      <c r="F325" s="68">
        <v>25</v>
      </c>
      <c r="G325" s="16">
        <v>17</v>
      </c>
      <c r="H325" s="16">
        <v>21</v>
      </c>
      <c r="I325" s="16">
        <v>27</v>
      </c>
      <c r="J325" s="69">
        <v>29</v>
      </c>
      <c r="K325" s="68">
        <v>7</v>
      </c>
      <c r="L325" s="16">
        <v>0</v>
      </c>
      <c r="M325" s="16">
        <v>3</v>
      </c>
      <c r="N325" s="16">
        <v>10</v>
      </c>
      <c r="O325" s="69">
        <v>15</v>
      </c>
      <c r="P325" s="68">
        <v>17</v>
      </c>
      <c r="Q325" s="16">
        <v>8</v>
      </c>
      <c r="R325" s="16">
        <v>13</v>
      </c>
      <c r="S325" s="16">
        <v>20</v>
      </c>
      <c r="T325" s="69">
        <v>23</v>
      </c>
    </row>
    <row r="326" spans="1:20">
      <c r="A326" s="16">
        <v>2025</v>
      </c>
      <c r="B326" s="168" t="s">
        <v>256</v>
      </c>
      <c r="C326" s="168" t="s">
        <v>739</v>
      </c>
      <c r="D326" s="168" t="s">
        <v>863</v>
      </c>
      <c r="E326" s="168" t="s">
        <v>737</v>
      </c>
      <c r="F326" s="68">
        <v>24</v>
      </c>
      <c r="G326" s="16">
        <v>14</v>
      </c>
      <c r="H326" s="16">
        <v>19</v>
      </c>
      <c r="I326" s="16">
        <v>26</v>
      </c>
      <c r="J326" s="69">
        <v>28</v>
      </c>
      <c r="K326" s="68">
        <v>6</v>
      </c>
      <c r="L326" s="16">
        <v>0</v>
      </c>
      <c r="M326" s="16">
        <v>2</v>
      </c>
      <c r="N326" s="16">
        <v>9</v>
      </c>
      <c r="O326" s="69">
        <v>13</v>
      </c>
      <c r="P326" s="68">
        <v>16</v>
      </c>
      <c r="Q326" s="16">
        <v>7</v>
      </c>
      <c r="R326" s="16">
        <v>12</v>
      </c>
      <c r="S326" s="16">
        <v>20</v>
      </c>
      <c r="T326" s="69">
        <v>22</v>
      </c>
    </row>
    <row r="327" spans="1:20">
      <c r="A327" s="16">
        <v>2025</v>
      </c>
      <c r="B327" s="168" t="s">
        <v>256</v>
      </c>
      <c r="C327" s="168" t="s">
        <v>739</v>
      </c>
      <c r="D327" s="168" t="s">
        <v>864</v>
      </c>
      <c r="E327" s="168" t="s">
        <v>1109</v>
      </c>
      <c r="F327" s="68">
        <v>30</v>
      </c>
      <c r="G327" s="16">
        <v>28</v>
      </c>
      <c r="H327" s="16">
        <v>28</v>
      </c>
      <c r="I327" s="16">
        <v>32</v>
      </c>
      <c r="J327" s="69">
        <v>32</v>
      </c>
      <c r="K327" s="68">
        <v>28</v>
      </c>
      <c r="L327" s="16">
        <v>24</v>
      </c>
      <c r="M327" s="16">
        <v>27</v>
      </c>
      <c r="N327" s="16">
        <v>31</v>
      </c>
      <c r="O327" s="69">
        <v>32</v>
      </c>
      <c r="P327" s="68">
        <v>0</v>
      </c>
      <c r="Q327" s="16">
        <v>0</v>
      </c>
      <c r="R327" s="16">
        <v>0</v>
      </c>
      <c r="S327" s="16">
        <v>2</v>
      </c>
      <c r="T327" s="69">
        <v>5</v>
      </c>
    </row>
    <row r="328" spans="1:20">
      <c r="A328" s="16">
        <v>2025</v>
      </c>
      <c r="B328" s="168" t="s">
        <v>256</v>
      </c>
      <c r="C328" s="168" t="s">
        <v>739</v>
      </c>
      <c r="D328" s="168" t="s">
        <v>864</v>
      </c>
      <c r="E328" s="168" t="s">
        <v>369</v>
      </c>
      <c r="F328" s="68">
        <v>31</v>
      </c>
      <c r="G328" s="16">
        <v>28</v>
      </c>
      <c r="H328" s="16">
        <v>29</v>
      </c>
      <c r="I328" s="16">
        <v>32</v>
      </c>
      <c r="J328" s="69">
        <v>32</v>
      </c>
      <c r="K328" s="68">
        <v>28</v>
      </c>
      <c r="L328" s="16">
        <v>22</v>
      </c>
      <c r="M328" s="16">
        <v>26</v>
      </c>
      <c r="N328" s="16">
        <v>31</v>
      </c>
      <c r="O328" s="69">
        <v>32</v>
      </c>
      <c r="P328" s="68">
        <v>1</v>
      </c>
      <c r="Q328" s="16">
        <v>0</v>
      </c>
      <c r="R328" s="16">
        <v>0</v>
      </c>
      <c r="S328" s="16">
        <v>4</v>
      </c>
      <c r="T328" s="69">
        <v>7</v>
      </c>
    </row>
    <row r="329" spans="1:20">
      <c r="A329" s="16">
        <v>2025</v>
      </c>
      <c r="B329" s="168" t="s">
        <v>256</v>
      </c>
      <c r="C329" s="168" t="s">
        <v>739</v>
      </c>
      <c r="D329" s="168" t="s">
        <v>864</v>
      </c>
      <c r="E329" s="168" t="s">
        <v>355</v>
      </c>
      <c r="F329" s="68">
        <v>31</v>
      </c>
      <c r="G329" s="16">
        <v>28</v>
      </c>
      <c r="H329" s="16">
        <v>29</v>
      </c>
      <c r="I329" s="16">
        <v>32</v>
      </c>
      <c r="J329" s="69">
        <v>32</v>
      </c>
      <c r="K329" s="68">
        <v>28</v>
      </c>
      <c r="L329" s="16">
        <v>20</v>
      </c>
      <c r="M329" s="16">
        <v>25</v>
      </c>
      <c r="N329" s="16">
        <v>30</v>
      </c>
      <c r="O329" s="69">
        <v>32</v>
      </c>
      <c r="P329" s="68">
        <v>2</v>
      </c>
      <c r="Q329" s="16">
        <v>0</v>
      </c>
      <c r="R329" s="16">
        <v>0</v>
      </c>
      <c r="S329" s="16">
        <v>5</v>
      </c>
      <c r="T329" s="69">
        <v>9</v>
      </c>
    </row>
    <row r="330" spans="1:20">
      <c r="A330" s="16">
        <v>2025</v>
      </c>
      <c r="B330" s="168" t="s">
        <v>256</v>
      </c>
      <c r="C330" s="168" t="s">
        <v>739</v>
      </c>
      <c r="D330" s="168" t="s">
        <v>864</v>
      </c>
      <c r="E330" s="168" t="s">
        <v>356</v>
      </c>
      <c r="F330" s="68">
        <v>31</v>
      </c>
      <c r="G330" s="16">
        <v>28</v>
      </c>
      <c r="H330" s="16">
        <v>29</v>
      </c>
      <c r="I330" s="16">
        <v>32</v>
      </c>
      <c r="J330" s="69">
        <v>32</v>
      </c>
      <c r="K330" s="68">
        <v>27</v>
      </c>
      <c r="L330" s="16">
        <v>18</v>
      </c>
      <c r="M330" s="16">
        <v>23</v>
      </c>
      <c r="N330" s="16">
        <v>30</v>
      </c>
      <c r="O330" s="69">
        <v>32</v>
      </c>
      <c r="P330" s="68">
        <v>3</v>
      </c>
      <c r="Q330" s="16">
        <v>0</v>
      </c>
      <c r="R330" s="16">
        <v>1</v>
      </c>
      <c r="S330" s="16">
        <v>7</v>
      </c>
      <c r="T330" s="69">
        <v>11</v>
      </c>
    </row>
    <row r="331" spans="1:20">
      <c r="A331" s="16">
        <v>2025</v>
      </c>
      <c r="B331" s="168" t="s">
        <v>256</v>
      </c>
      <c r="C331" s="168" t="s">
        <v>739</v>
      </c>
      <c r="D331" s="168" t="s">
        <v>864</v>
      </c>
      <c r="E331" s="168" t="s">
        <v>357</v>
      </c>
      <c r="F331" s="68">
        <v>30</v>
      </c>
      <c r="G331" s="16">
        <v>28</v>
      </c>
      <c r="H331" s="16">
        <v>28</v>
      </c>
      <c r="I331" s="16">
        <v>32</v>
      </c>
      <c r="J331" s="69">
        <v>32</v>
      </c>
      <c r="K331" s="68">
        <v>25</v>
      </c>
      <c r="L331" s="16">
        <v>16</v>
      </c>
      <c r="M331" s="16">
        <v>21</v>
      </c>
      <c r="N331" s="16">
        <v>29</v>
      </c>
      <c r="O331" s="69">
        <v>31</v>
      </c>
      <c r="P331" s="68">
        <v>5</v>
      </c>
      <c r="Q331" s="16">
        <v>0</v>
      </c>
      <c r="R331" s="16">
        <v>1</v>
      </c>
      <c r="S331" s="16">
        <v>9</v>
      </c>
      <c r="T331" s="69">
        <v>13</v>
      </c>
    </row>
    <row r="332" spans="1:20">
      <c r="A332" s="16">
        <v>2025</v>
      </c>
      <c r="B332" s="168" t="s">
        <v>256</v>
      </c>
      <c r="C332" s="168" t="s">
        <v>739</v>
      </c>
      <c r="D332" s="168" t="s">
        <v>864</v>
      </c>
      <c r="E332" s="168" t="s">
        <v>358</v>
      </c>
      <c r="F332" s="68">
        <v>30</v>
      </c>
      <c r="G332" s="16">
        <v>27</v>
      </c>
      <c r="H332" s="16">
        <v>28</v>
      </c>
      <c r="I332" s="16">
        <v>32</v>
      </c>
      <c r="J332" s="69">
        <v>32</v>
      </c>
      <c r="K332" s="68">
        <v>23</v>
      </c>
      <c r="L332" s="16">
        <v>14</v>
      </c>
      <c r="M332" s="16">
        <v>19</v>
      </c>
      <c r="N332" s="16">
        <v>27</v>
      </c>
      <c r="O332" s="69">
        <v>31</v>
      </c>
      <c r="P332" s="68">
        <v>6</v>
      </c>
      <c r="Q332" s="16">
        <v>0</v>
      </c>
      <c r="R332" s="16">
        <v>2</v>
      </c>
      <c r="S332" s="16">
        <v>10</v>
      </c>
      <c r="T332" s="69">
        <v>14</v>
      </c>
    </row>
    <row r="333" spans="1:20">
      <c r="A333" s="16">
        <v>2025</v>
      </c>
      <c r="B333" s="168" t="s">
        <v>256</v>
      </c>
      <c r="C333" s="168" t="s">
        <v>739</v>
      </c>
      <c r="D333" s="168" t="s">
        <v>864</v>
      </c>
      <c r="E333" s="168" t="s">
        <v>359</v>
      </c>
      <c r="F333" s="68">
        <v>30</v>
      </c>
      <c r="G333" s="16">
        <v>27</v>
      </c>
      <c r="H333" s="16">
        <v>28</v>
      </c>
      <c r="I333" s="16">
        <v>32</v>
      </c>
      <c r="J333" s="69">
        <v>32</v>
      </c>
      <c r="K333" s="68">
        <v>22</v>
      </c>
      <c r="L333" s="16">
        <v>13</v>
      </c>
      <c r="M333" s="16">
        <v>17</v>
      </c>
      <c r="N333" s="16">
        <v>26</v>
      </c>
      <c r="O333" s="69">
        <v>30</v>
      </c>
      <c r="P333" s="68">
        <v>8</v>
      </c>
      <c r="Q333" s="16">
        <v>1</v>
      </c>
      <c r="R333" s="16">
        <v>4</v>
      </c>
      <c r="S333" s="16">
        <v>11</v>
      </c>
      <c r="T333" s="69">
        <v>16</v>
      </c>
    </row>
    <row r="334" spans="1:20">
      <c r="A334" s="16">
        <v>2025</v>
      </c>
      <c r="B334" s="168" t="s">
        <v>256</v>
      </c>
      <c r="C334" s="168" t="s">
        <v>739</v>
      </c>
      <c r="D334" s="168" t="s">
        <v>864</v>
      </c>
      <c r="E334" s="168" t="s">
        <v>360</v>
      </c>
      <c r="F334" s="68">
        <v>29</v>
      </c>
      <c r="G334" s="16">
        <v>26</v>
      </c>
      <c r="H334" s="16">
        <v>28</v>
      </c>
      <c r="I334" s="16">
        <v>31</v>
      </c>
      <c r="J334" s="69">
        <v>32</v>
      </c>
      <c r="K334" s="68">
        <v>20</v>
      </c>
      <c r="L334" s="16">
        <v>11</v>
      </c>
      <c r="M334" s="16">
        <v>15</v>
      </c>
      <c r="N334" s="16">
        <v>24</v>
      </c>
      <c r="O334" s="69">
        <v>29</v>
      </c>
      <c r="P334" s="68">
        <v>9</v>
      </c>
      <c r="Q334" s="16">
        <v>1</v>
      </c>
      <c r="R334" s="16">
        <v>5</v>
      </c>
      <c r="S334" s="16">
        <v>13</v>
      </c>
      <c r="T334" s="69">
        <v>17</v>
      </c>
    </row>
    <row r="335" spans="1:20">
      <c r="A335" s="16">
        <v>2025</v>
      </c>
      <c r="B335" s="168" t="s">
        <v>256</v>
      </c>
      <c r="C335" s="168" t="s">
        <v>739</v>
      </c>
      <c r="D335" s="168" t="s">
        <v>864</v>
      </c>
      <c r="E335" s="168" t="s">
        <v>361</v>
      </c>
      <c r="F335" s="68">
        <v>29</v>
      </c>
      <c r="G335" s="16">
        <v>25</v>
      </c>
      <c r="H335" s="16">
        <v>27</v>
      </c>
      <c r="I335" s="16">
        <v>31</v>
      </c>
      <c r="J335" s="69">
        <v>32</v>
      </c>
      <c r="K335" s="68">
        <v>17</v>
      </c>
      <c r="L335" s="16">
        <v>8</v>
      </c>
      <c r="M335" s="16">
        <v>13</v>
      </c>
      <c r="N335" s="16">
        <v>21</v>
      </c>
      <c r="O335" s="69">
        <v>26</v>
      </c>
      <c r="P335" s="68">
        <v>11</v>
      </c>
      <c r="Q335" s="16">
        <v>4</v>
      </c>
      <c r="R335" s="16">
        <v>8</v>
      </c>
      <c r="S335" s="16">
        <v>15</v>
      </c>
      <c r="T335" s="69">
        <v>19</v>
      </c>
    </row>
    <row r="336" spans="1:20">
      <c r="A336" s="16">
        <v>2025</v>
      </c>
      <c r="B336" s="168" t="s">
        <v>256</v>
      </c>
      <c r="C336" s="168" t="s">
        <v>739</v>
      </c>
      <c r="D336" s="168" t="s">
        <v>864</v>
      </c>
      <c r="E336" s="168" t="s">
        <v>362</v>
      </c>
      <c r="F336" s="68">
        <v>28</v>
      </c>
      <c r="G336" s="16">
        <v>24</v>
      </c>
      <c r="H336" s="16">
        <v>27</v>
      </c>
      <c r="I336" s="16">
        <v>30</v>
      </c>
      <c r="J336" s="69">
        <v>32</v>
      </c>
      <c r="K336" s="68">
        <v>15</v>
      </c>
      <c r="L336" s="16">
        <v>6</v>
      </c>
      <c r="M336" s="16">
        <v>10</v>
      </c>
      <c r="N336" s="16">
        <v>19</v>
      </c>
      <c r="O336" s="69">
        <v>23</v>
      </c>
      <c r="P336" s="68">
        <v>13</v>
      </c>
      <c r="Q336" s="16">
        <v>5</v>
      </c>
      <c r="R336" s="16">
        <v>9</v>
      </c>
      <c r="S336" s="16">
        <v>17</v>
      </c>
      <c r="T336" s="69">
        <v>21</v>
      </c>
    </row>
    <row r="337" spans="1:20">
      <c r="A337" s="16">
        <v>2025</v>
      </c>
      <c r="B337" s="168" t="s">
        <v>256</v>
      </c>
      <c r="C337" s="168" t="s">
        <v>739</v>
      </c>
      <c r="D337" s="168" t="s">
        <v>864</v>
      </c>
      <c r="E337" s="168" t="s">
        <v>363</v>
      </c>
      <c r="F337" s="68">
        <v>28</v>
      </c>
      <c r="G337" s="16">
        <v>23</v>
      </c>
      <c r="H337" s="16">
        <v>26</v>
      </c>
      <c r="I337" s="16">
        <v>29</v>
      </c>
      <c r="J337" s="69">
        <v>31</v>
      </c>
      <c r="K337" s="68">
        <v>12</v>
      </c>
      <c r="L337" s="16">
        <v>4</v>
      </c>
      <c r="M337" s="16">
        <v>8</v>
      </c>
      <c r="N337" s="16">
        <v>16</v>
      </c>
      <c r="O337" s="69">
        <v>21</v>
      </c>
      <c r="P337" s="68">
        <v>15</v>
      </c>
      <c r="Q337" s="16">
        <v>7</v>
      </c>
      <c r="R337" s="16">
        <v>11</v>
      </c>
      <c r="S337" s="16">
        <v>19</v>
      </c>
      <c r="T337" s="69">
        <v>22</v>
      </c>
    </row>
    <row r="338" spans="1:20">
      <c r="A338" s="16">
        <v>2025</v>
      </c>
      <c r="B338" s="168" t="s">
        <v>256</v>
      </c>
      <c r="C338" s="168" t="s">
        <v>739</v>
      </c>
      <c r="D338" s="168" t="s">
        <v>864</v>
      </c>
      <c r="E338" s="168" t="s">
        <v>364</v>
      </c>
      <c r="F338" s="68">
        <v>27</v>
      </c>
      <c r="G338" s="16">
        <v>21</v>
      </c>
      <c r="H338" s="16">
        <v>25</v>
      </c>
      <c r="I338" s="16">
        <v>29</v>
      </c>
      <c r="J338" s="69">
        <v>31</v>
      </c>
      <c r="K338" s="68">
        <v>9</v>
      </c>
      <c r="L338" s="16">
        <v>2</v>
      </c>
      <c r="M338" s="16">
        <v>6</v>
      </c>
      <c r="N338" s="16">
        <v>14</v>
      </c>
      <c r="O338" s="69">
        <v>18</v>
      </c>
      <c r="P338" s="68">
        <v>17</v>
      </c>
      <c r="Q338" s="16">
        <v>8</v>
      </c>
      <c r="R338" s="16">
        <v>13</v>
      </c>
      <c r="S338" s="16">
        <v>20</v>
      </c>
      <c r="T338" s="69">
        <v>23</v>
      </c>
    </row>
    <row r="339" spans="1:20">
      <c r="A339" s="16">
        <v>2025</v>
      </c>
      <c r="B339" s="168" t="s">
        <v>256</v>
      </c>
      <c r="C339" s="168" t="s">
        <v>739</v>
      </c>
      <c r="D339" s="168" t="s">
        <v>864</v>
      </c>
      <c r="E339" s="168" t="s">
        <v>365</v>
      </c>
      <c r="F339" s="68">
        <v>26</v>
      </c>
      <c r="G339" s="16">
        <v>19</v>
      </c>
      <c r="H339" s="16">
        <v>23</v>
      </c>
      <c r="I339" s="16">
        <v>28</v>
      </c>
      <c r="J339" s="69">
        <v>30</v>
      </c>
      <c r="K339" s="68">
        <v>8</v>
      </c>
      <c r="L339" s="16">
        <v>1</v>
      </c>
      <c r="M339" s="16">
        <v>4</v>
      </c>
      <c r="N339" s="16">
        <v>12</v>
      </c>
      <c r="O339" s="69">
        <v>17</v>
      </c>
      <c r="P339" s="68">
        <v>17</v>
      </c>
      <c r="Q339" s="16">
        <v>8</v>
      </c>
      <c r="R339" s="16">
        <v>13</v>
      </c>
      <c r="S339" s="16">
        <v>20</v>
      </c>
      <c r="T339" s="69">
        <v>23</v>
      </c>
    </row>
    <row r="340" spans="1:20">
      <c r="A340" s="16">
        <v>2025</v>
      </c>
      <c r="B340" s="168" t="s">
        <v>256</v>
      </c>
      <c r="C340" s="168" t="s">
        <v>739</v>
      </c>
      <c r="D340" s="168" t="s">
        <v>864</v>
      </c>
      <c r="E340" s="168" t="s">
        <v>737</v>
      </c>
      <c r="F340" s="68">
        <v>25</v>
      </c>
      <c r="G340" s="16">
        <v>17</v>
      </c>
      <c r="H340" s="16">
        <v>21</v>
      </c>
      <c r="I340" s="16">
        <v>27</v>
      </c>
      <c r="J340" s="69">
        <v>29</v>
      </c>
      <c r="K340" s="68">
        <v>6</v>
      </c>
      <c r="L340" s="16">
        <v>0</v>
      </c>
      <c r="M340" s="16">
        <v>3</v>
      </c>
      <c r="N340" s="16">
        <v>10</v>
      </c>
      <c r="O340" s="69">
        <v>15</v>
      </c>
      <c r="P340" s="68">
        <v>17</v>
      </c>
      <c r="Q340" s="16">
        <v>8</v>
      </c>
      <c r="R340" s="16">
        <v>13</v>
      </c>
      <c r="S340" s="16">
        <v>20</v>
      </c>
      <c r="T340" s="69">
        <v>23</v>
      </c>
    </row>
    <row r="341" spans="1:20">
      <c r="A341" s="16">
        <v>2025</v>
      </c>
      <c r="B341" s="168" t="s">
        <v>250</v>
      </c>
      <c r="C341" s="168" t="s">
        <v>736</v>
      </c>
      <c r="D341" s="168" t="s">
        <v>432</v>
      </c>
      <c r="E341" s="168" t="s">
        <v>1109</v>
      </c>
      <c r="F341" s="68">
        <v>30</v>
      </c>
      <c r="G341" s="16">
        <v>27</v>
      </c>
      <c r="H341" s="16">
        <v>28</v>
      </c>
      <c r="I341" s="16">
        <v>32</v>
      </c>
      <c r="J341" s="69">
        <v>32</v>
      </c>
      <c r="K341" s="68">
        <v>26</v>
      </c>
      <c r="L341" s="16">
        <v>15</v>
      </c>
      <c r="M341" s="16">
        <v>22</v>
      </c>
      <c r="N341" s="16">
        <v>30</v>
      </c>
      <c r="O341" s="69">
        <v>32</v>
      </c>
      <c r="P341" s="68">
        <v>2</v>
      </c>
      <c r="Q341" s="16">
        <v>0</v>
      </c>
      <c r="R341" s="16">
        <v>0</v>
      </c>
      <c r="S341" s="16">
        <v>7</v>
      </c>
      <c r="T341" s="69">
        <v>13</v>
      </c>
    </row>
    <row r="342" spans="1:20">
      <c r="A342" s="16">
        <v>2025</v>
      </c>
      <c r="B342" s="168" t="s">
        <v>250</v>
      </c>
      <c r="C342" s="168" t="s">
        <v>736</v>
      </c>
      <c r="D342" s="168" t="s">
        <v>432</v>
      </c>
      <c r="E342" s="168" t="s">
        <v>369</v>
      </c>
      <c r="F342" s="68">
        <v>31</v>
      </c>
      <c r="G342" s="16">
        <v>27</v>
      </c>
      <c r="H342" s="16">
        <v>29</v>
      </c>
      <c r="I342" s="16">
        <v>32</v>
      </c>
      <c r="J342" s="69">
        <v>32</v>
      </c>
      <c r="K342" s="68">
        <v>28</v>
      </c>
      <c r="L342" s="16">
        <v>15</v>
      </c>
      <c r="M342" s="16">
        <v>22</v>
      </c>
      <c r="N342" s="16">
        <v>31</v>
      </c>
      <c r="O342" s="69">
        <v>32</v>
      </c>
      <c r="P342" s="68">
        <v>2</v>
      </c>
      <c r="Q342" s="16">
        <v>0</v>
      </c>
      <c r="R342" s="16">
        <v>0</v>
      </c>
      <c r="S342" s="16">
        <v>7</v>
      </c>
      <c r="T342" s="69">
        <v>13</v>
      </c>
    </row>
    <row r="343" spans="1:20">
      <c r="A343" s="16">
        <v>2025</v>
      </c>
      <c r="B343" s="168" t="s">
        <v>250</v>
      </c>
      <c r="C343" s="168" t="s">
        <v>736</v>
      </c>
      <c r="D343" s="168" t="s">
        <v>432</v>
      </c>
      <c r="E343" s="168" t="s">
        <v>355</v>
      </c>
      <c r="F343" s="68">
        <v>31</v>
      </c>
      <c r="G343" s="16">
        <v>27</v>
      </c>
      <c r="H343" s="16">
        <v>29</v>
      </c>
      <c r="I343" s="16">
        <v>32</v>
      </c>
      <c r="J343" s="69">
        <v>32</v>
      </c>
      <c r="K343" s="68">
        <v>30</v>
      </c>
      <c r="L343" s="16">
        <v>16</v>
      </c>
      <c r="M343" s="16">
        <v>23</v>
      </c>
      <c r="N343" s="16">
        <v>31</v>
      </c>
      <c r="O343" s="69">
        <v>32</v>
      </c>
      <c r="P343" s="68">
        <v>1</v>
      </c>
      <c r="Q343" s="16">
        <v>0</v>
      </c>
      <c r="R343" s="16">
        <v>0</v>
      </c>
      <c r="S343" s="16">
        <v>6</v>
      </c>
      <c r="T343" s="69">
        <v>12</v>
      </c>
    </row>
    <row r="344" spans="1:20">
      <c r="A344" s="16">
        <v>2025</v>
      </c>
      <c r="B344" s="168" t="s">
        <v>250</v>
      </c>
      <c r="C344" s="168" t="s">
        <v>736</v>
      </c>
      <c r="D344" s="168" t="s">
        <v>432</v>
      </c>
      <c r="E344" s="168" t="s">
        <v>356</v>
      </c>
      <c r="F344" s="68">
        <v>31</v>
      </c>
      <c r="G344" s="16">
        <v>26</v>
      </c>
      <c r="H344" s="16">
        <v>28</v>
      </c>
      <c r="I344" s="16">
        <v>32</v>
      </c>
      <c r="J344" s="69">
        <v>32</v>
      </c>
      <c r="K344" s="68">
        <v>29</v>
      </c>
      <c r="L344" s="16">
        <v>14</v>
      </c>
      <c r="M344" s="16">
        <v>22</v>
      </c>
      <c r="N344" s="16">
        <v>31</v>
      </c>
      <c r="O344" s="69">
        <v>32</v>
      </c>
      <c r="P344" s="68">
        <v>1</v>
      </c>
      <c r="Q344" s="16">
        <v>0</v>
      </c>
      <c r="R344" s="16">
        <v>0</v>
      </c>
      <c r="S344" s="16">
        <v>6</v>
      </c>
      <c r="T344" s="69">
        <v>12</v>
      </c>
    </row>
    <row r="345" spans="1:20">
      <c r="A345" s="16">
        <v>2025</v>
      </c>
      <c r="B345" s="168" t="s">
        <v>250</v>
      </c>
      <c r="C345" s="168" t="s">
        <v>736</v>
      </c>
      <c r="D345" s="168" t="s">
        <v>432</v>
      </c>
      <c r="E345" s="168" t="s">
        <v>357</v>
      </c>
      <c r="F345" s="68">
        <v>30</v>
      </c>
      <c r="G345" s="16">
        <v>24</v>
      </c>
      <c r="H345" s="16">
        <v>27</v>
      </c>
      <c r="I345" s="16">
        <v>32</v>
      </c>
      <c r="J345" s="69">
        <v>32</v>
      </c>
      <c r="K345" s="68">
        <v>28</v>
      </c>
      <c r="L345" s="16">
        <v>11</v>
      </c>
      <c r="M345" s="16">
        <v>19</v>
      </c>
      <c r="N345" s="16">
        <v>31</v>
      </c>
      <c r="O345" s="69">
        <v>32</v>
      </c>
      <c r="P345" s="68">
        <v>2</v>
      </c>
      <c r="Q345" s="16">
        <v>0</v>
      </c>
      <c r="R345" s="16">
        <v>0</v>
      </c>
      <c r="S345" s="16">
        <v>7</v>
      </c>
      <c r="T345" s="69">
        <v>13</v>
      </c>
    </row>
    <row r="346" spans="1:20">
      <c r="A346" s="16">
        <v>2025</v>
      </c>
      <c r="B346" s="168" t="s">
        <v>250</v>
      </c>
      <c r="C346" s="168" t="s">
        <v>736</v>
      </c>
      <c r="D346" s="168" t="s">
        <v>432</v>
      </c>
      <c r="E346" s="168" t="s">
        <v>358</v>
      </c>
      <c r="F346" s="68">
        <v>30</v>
      </c>
      <c r="G346" s="16">
        <v>21</v>
      </c>
      <c r="H346" s="16">
        <v>27</v>
      </c>
      <c r="I346" s="16">
        <v>32</v>
      </c>
      <c r="J346" s="69">
        <v>32</v>
      </c>
      <c r="K346" s="68">
        <v>28</v>
      </c>
      <c r="L346" s="16">
        <v>8</v>
      </c>
      <c r="M346" s="16">
        <v>17</v>
      </c>
      <c r="N346" s="16">
        <v>31</v>
      </c>
      <c r="O346" s="69">
        <v>32</v>
      </c>
      <c r="P346" s="68">
        <v>2</v>
      </c>
      <c r="Q346" s="16">
        <v>0</v>
      </c>
      <c r="R346" s="16">
        <v>0</v>
      </c>
      <c r="S346" s="16">
        <v>8</v>
      </c>
      <c r="T346" s="69">
        <v>13</v>
      </c>
    </row>
    <row r="347" spans="1:20">
      <c r="A347" s="16">
        <v>2025</v>
      </c>
      <c r="B347" s="168" t="s">
        <v>250</v>
      </c>
      <c r="C347" s="168" t="s">
        <v>736</v>
      </c>
      <c r="D347" s="168" t="s">
        <v>432</v>
      </c>
      <c r="E347" s="168" t="s">
        <v>359</v>
      </c>
      <c r="F347" s="68">
        <v>29</v>
      </c>
      <c r="G347" s="16">
        <v>19</v>
      </c>
      <c r="H347" s="16">
        <v>25</v>
      </c>
      <c r="I347" s="16">
        <v>32</v>
      </c>
      <c r="J347" s="69">
        <v>32</v>
      </c>
      <c r="K347" s="68">
        <v>26</v>
      </c>
      <c r="L347" s="16">
        <v>7</v>
      </c>
      <c r="M347" s="16">
        <v>16</v>
      </c>
      <c r="N347" s="16">
        <v>31</v>
      </c>
      <c r="O347" s="69">
        <v>32</v>
      </c>
      <c r="P347" s="68">
        <v>2</v>
      </c>
      <c r="Q347" s="16">
        <v>0</v>
      </c>
      <c r="R347" s="16">
        <v>0</v>
      </c>
      <c r="S347" s="16">
        <v>8</v>
      </c>
      <c r="T347" s="69">
        <v>13</v>
      </c>
    </row>
    <row r="348" spans="1:20">
      <c r="A348" s="16">
        <v>2025</v>
      </c>
      <c r="B348" s="168" t="s">
        <v>250</v>
      </c>
      <c r="C348" s="168" t="s">
        <v>736</v>
      </c>
      <c r="D348" s="168" t="s">
        <v>432</v>
      </c>
      <c r="E348" s="168" t="s">
        <v>360</v>
      </c>
      <c r="F348" s="68">
        <v>28</v>
      </c>
      <c r="G348" s="16">
        <v>15</v>
      </c>
      <c r="H348" s="16">
        <v>23</v>
      </c>
      <c r="I348" s="16">
        <v>31</v>
      </c>
      <c r="J348" s="69">
        <v>32</v>
      </c>
      <c r="K348" s="68">
        <v>23</v>
      </c>
      <c r="L348" s="16">
        <v>4</v>
      </c>
      <c r="M348" s="16">
        <v>12</v>
      </c>
      <c r="N348" s="16">
        <v>30</v>
      </c>
      <c r="O348" s="69">
        <v>32</v>
      </c>
      <c r="P348" s="68">
        <v>2</v>
      </c>
      <c r="Q348" s="16">
        <v>0</v>
      </c>
      <c r="R348" s="16">
        <v>0</v>
      </c>
      <c r="S348" s="16">
        <v>9</v>
      </c>
      <c r="T348" s="69">
        <v>14</v>
      </c>
    </row>
    <row r="349" spans="1:20">
      <c r="A349" s="16">
        <v>2025</v>
      </c>
      <c r="B349" s="168" t="s">
        <v>250</v>
      </c>
      <c r="C349" s="168" t="s">
        <v>736</v>
      </c>
      <c r="D349" s="168" t="s">
        <v>432</v>
      </c>
      <c r="E349" s="168" t="s">
        <v>361</v>
      </c>
      <c r="F349" s="68">
        <v>27</v>
      </c>
      <c r="G349" s="16">
        <v>9</v>
      </c>
      <c r="H349" s="16">
        <v>21</v>
      </c>
      <c r="I349" s="16">
        <v>31</v>
      </c>
      <c r="J349" s="69">
        <v>32</v>
      </c>
      <c r="K349" s="68">
        <v>16</v>
      </c>
      <c r="L349" s="16">
        <v>0</v>
      </c>
      <c r="M349" s="16">
        <v>8</v>
      </c>
      <c r="N349" s="16">
        <v>29</v>
      </c>
      <c r="O349" s="69">
        <v>31</v>
      </c>
      <c r="P349" s="68">
        <v>4</v>
      </c>
      <c r="Q349" s="16">
        <v>0</v>
      </c>
      <c r="R349" s="16">
        <v>1</v>
      </c>
      <c r="S349" s="16">
        <v>11</v>
      </c>
      <c r="T349" s="69">
        <v>16</v>
      </c>
    </row>
    <row r="350" spans="1:20">
      <c r="A350" s="16">
        <v>2025</v>
      </c>
      <c r="B350" s="168" t="s">
        <v>250</v>
      </c>
      <c r="C350" s="168" t="s">
        <v>736</v>
      </c>
      <c r="D350" s="168" t="s">
        <v>432</v>
      </c>
      <c r="E350" s="168" t="s">
        <v>362</v>
      </c>
      <c r="F350" s="68">
        <v>26</v>
      </c>
      <c r="G350" s="16">
        <v>7</v>
      </c>
      <c r="H350" s="16">
        <v>19</v>
      </c>
      <c r="I350" s="16">
        <v>30</v>
      </c>
      <c r="J350" s="69">
        <v>31</v>
      </c>
      <c r="K350" s="68">
        <v>14</v>
      </c>
      <c r="L350" s="16">
        <v>0</v>
      </c>
      <c r="M350" s="16">
        <v>6</v>
      </c>
      <c r="N350" s="16">
        <v>27</v>
      </c>
      <c r="O350" s="69">
        <v>31</v>
      </c>
      <c r="P350" s="68">
        <v>5</v>
      </c>
      <c r="Q350" s="16">
        <v>0</v>
      </c>
      <c r="R350" s="16">
        <v>1</v>
      </c>
      <c r="S350" s="16">
        <v>13</v>
      </c>
      <c r="T350" s="69">
        <v>17</v>
      </c>
    </row>
    <row r="351" spans="1:20">
      <c r="A351" s="16">
        <v>2025</v>
      </c>
      <c r="B351" s="168" t="s">
        <v>250</v>
      </c>
      <c r="C351" s="168" t="s">
        <v>736</v>
      </c>
      <c r="D351" s="168" t="s">
        <v>432</v>
      </c>
      <c r="E351" s="168" t="s">
        <v>363</v>
      </c>
      <c r="F351" s="68">
        <v>24</v>
      </c>
      <c r="G351" s="16">
        <v>5</v>
      </c>
      <c r="H351" s="16">
        <v>15</v>
      </c>
      <c r="I351" s="16">
        <v>28</v>
      </c>
      <c r="J351" s="69">
        <v>31</v>
      </c>
      <c r="K351" s="68">
        <v>10</v>
      </c>
      <c r="L351" s="16">
        <v>0</v>
      </c>
      <c r="M351" s="16">
        <v>3</v>
      </c>
      <c r="N351" s="16">
        <v>23</v>
      </c>
      <c r="O351" s="69">
        <v>31</v>
      </c>
      <c r="P351" s="68">
        <v>7</v>
      </c>
      <c r="Q351" s="16">
        <v>0</v>
      </c>
      <c r="R351" s="16">
        <v>1</v>
      </c>
      <c r="S351" s="16">
        <v>14</v>
      </c>
      <c r="T351" s="69">
        <v>19</v>
      </c>
    </row>
    <row r="352" spans="1:20">
      <c r="A352" s="16">
        <v>2025</v>
      </c>
      <c r="B352" s="168" t="s">
        <v>250</v>
      </c>
      <c r="C352" s="168" t="s">
        <v>736</v>
      </c>
      <c r="D352" s="168" t="s">
        <v>432</v>
      </c>
      <c r="E352" s="168" t="s">
        <v>364</v>
      </c>
      <c r="F352" s="68">
        <v>22</v>
      </c>
      <c r="G352" s="16">
        <v>3</v>
      </c>
      <c r="H352" s="16">
        <v>13</v>
      </c>
      <c r="I352" s="16">
        <v>27</v>
      </c>
      <c r="J352" s="69">
        <v>31</v>
      </c>
      <c r="K352" s="68">
        <v>6</v>
      </c>
      <c r="L352" s="16">
        <v>0</v>
      </c>
      <c r="M352" s="16">
        <v>1</v>
      </c>
      <c r="N352" s="16">
        <v>16</v>
      </c>
      <c r="O352" s="69">
        <v>30</v>
      </c>
      <c r="P352" s="68">
        <v>9</v>
      </c>
      <c r="Q352" s="16">
        <v>0</v>
      </c>
      <c r="R352" s="16">
        <v>1</v>
      </c>
      <c r="S352" s="16">
        <v>16</v>
      </c>
      <c r="T352" s="69">
        <v>20</v>
      </c>
    </row>
    <row r="353" spans="1:20">
      <c r="A353" s="16">
        <v>2025</v>
      </c>
      <c r="B353" s="168" t="s">
        <v>250</v>
      </c>
      <c r="C353" s="168" t="s">
        <v>736</v>
      </c>
      <c r="D353" s="168" t="s">
        <v>432</v>
      </c>
      <c r="E353" s="168" t="s">
        <v>365</v>
      </c>
      <c r="F353" s="68">
        <v>20</v>
      </c>
      <c r="G353" s="16">
        <v>2</v>
      </c>
      <c r="H353" s="16">
        <v>11</v>
      </c>
      <c r="I353" s="16">
        <v>26</v>
      </c>
      <c r="J353" s="69">
        <v>31</v>
      </c>
      <c r="K353" s="68">
        <v>5</v>
      </c>
      <c r="L353" s="16">
        <v>0</v>
      </c>
      <c r="M353" s="16">
        <v>1</v>
      </c>
      <c r="N353" s="16">
        <v>13</v>
      </c>
      <c r="O353" s="69">
        <v>29</v>
      </c>
      <c r="P353" s="68">
        <v>10</v>
      </c>
      <c r="Q353" s="16">
        <v>0</v>
      </c>
      <c r="R353" s="16">
        <v>2</v>
      </c>
      <c r="S353" s="16">
        <v>16</v>
      </c>
      <c r="T353" s="69">
        <v>20</v>
      </c>
    </row>
    <row r="354" spans="1:20">
      <c r="A354" s="16">
        <v>2025</v>
      </c>
      <c r="B354" s="168" t="s">
        <v>250</v>
      </c>
      <c r="C354" s="168" t="s">
        <v>736</v>
      </c>
      <c r="D354" s="168" t="s">
        <v>432</v>
      </c>
      <c r="E354" s="168" t="s">
        <v>737</v>
      </c>
      <c r="F354" s="68">
        <v>18</v>
      </c>
      <c r="G354" s="16">
        <v>0</v>
      </c>
      <c r="H354" s="16">
        <v>8</v>
      </c>
      <c r="I354" s="16">
        <v>25</v>
      </c>
      <c r="J354" s="69">
        <v>31</v>
      </c>
      <c r="K354" s="68">
        <v>4</v>
      </c>
      <c r="L354" s="16">
        <v>0</v>
      </c>
      <c r="M354" s="16">
        <v>0</v>
      </c>
      <c r="N354" s="16">
        <v>10</v>
      </c>
      <c r="O354" s="69">
        <v>29</v>
      </c>
      <c r="P354" s="68">
        <v>8</v>
      </c>
      <c r="Q354" s="16">
        <v>0</v>
      </c>
      <c r="R354" s="16">
        <v>1</v>
      </c>
      <c r="S354" s="16">
        <v>15</v>
      </c>
      <c r="T354" s="69">
        <v>19</v>
      </c>
    </row>
    <row r="355" spans="1:20">
      <c r="A355" s="16">
        <v>2025</v>
      </c>
      <c r="B355" s="168" t="s">
        <v>250</v>
      </c>
      <c r="C355" s="168" t="s">
        <v>736</v>
      </c>
      <c r="D355" s="168" t="s">
        <v>433</v>
      </c>
      <c r="E355" s="168" t="s">
        <v>1109</v>
      </c>
      <c r="F355" s="68">
        <v>30</v>
      </c>
      <c r="G355" s="16">
        <v>27</v>
      </c>
      <c r="H355" s="16">
        <v>28</v>
      </c>
      <c r="I355" s="16">
        <v>32</v>
      </c>
      <c r="J355" s="69">
        <v>32</v>
      </c>
      <c r="K355" s="68">
        <v>27</v>
      </c>
      <c r="L355" s="16">
        <v>20</v>
      </c>
      <c r="M355" s="16">
        <v>24</v>
      </c>
      <c r="N355" s="16">
        <v>30</v>
      </c>
      <c r="O355" s="69">
        <v>32</v>
      </c>
      <c r="P355" s="68">
        <v>1</v>
      </c>
      <c r="Q355" s="16">
        <v>0</v>
      </c>
      <c r="R355" s="16">
        <v>0</v>
      </c>
      <c r="S355" s="16">
        <v>4</v>
      </c>
      <c r="T355" s="69">
        <v>9</v>
      </c>
    </row>
    <row r="356" spans="1:20">
      <c r="A356" s="16">
        <v>2025</v>
      </c>
      <c r="B356" s="168" t="s">
        <v>250</v>
      </c>
      <c r="C356" s="168" t="s">
        <v>736</v>
      </c>
      <c r="D356" s="168" t="s">
        <v>433</v>
      </c>
      <c r="E356" s="168" t="s">
        <v>369</v>
      </c>
      <c r="F356" s="68">
        <v>31</v>
      </c>
      <c r="G356" s="16">
        <v>27</v>
      </c>
      <c r="H356" s="16">
        <v>28</v>
      </c>
      <c r="I356" s="16">
        <v>32</v>
      </c>
      <c r="J356" s="69">
        <v>32</v>
      </c>
      <c r="K356" s="68">
        <v>28</v>
      </c>
      <c r="L356" s="16">
        <v>18</v>
      </c>
      <c r="M356" s="16">
        <v>24</v>
      </c>
      <c r="N356" s="16">
        <v>31</v>
      </c>
      <c r="O356" s="69">
        <v>32</v>
      </c>
      <c r="P356" s="68">
        <v>1</v>
      </c>
      <c r="Q356" s="16">
        <v>0</v>
      </c>
      <c r="R356" s="16">
        <v>0</v>
      </c>
      <c r="S356" s="16">
        <v>5</v>
      </c>
      <c r="T356" s="69">
        <v>10</v>
      </c>
    </row>
    <row r="357" spans="1:20">
      <c r="A357" s="16">
        <v>2025</v>
      </c>
      <c r="B357" s="168" t="s">
        <v>250</v>
      </c>
      <c r="C357" s="168" t="s">
        <v>736</v>
      </c>
      <c r="D357" s="168" t="s">
        <v>433</v>
      </c>
      <c r="E357" s="168" t="s">
        <v>355</v>
      </c>
      <c r="F357" s="68">
        <v>31</v>
      </c>
      <c r="G357" s="16">
        <v>27</v>
      </c>
      <c r="H357" s="16">
        <v>29</v>
      </c>
      <c r="I357" s="16">
        <v>32</v>
      </c>
      <c r="J357" s="69">
        <v>32</v>
      </c>
      <c r="K357" s="68">
        <v>29</v>
      </c>
      <c r="L357" s="16">
        <v>17</v>
      </c>
      <c r="M357" s="16">
        <v>23</v>
      </c>
      <c r="N357" s="16">
        <v>31</v>
      </c>
      <c r="O357" s="69">
        <v>32</v>
      </c>
      <c r="P357" s="68">
        <v>2</v>
      </c>
      <c r="Q357" s="16">
        <v>0</v>
      </c>
      <c r="R357" s="16">
        <v>0</v>
      </c>
      <c r="S357" s="16">
        <v>6</v>
      </c>
      <c r="T357" s="69">
        <v>11</v>
      </c>
    </row>
    <row r="358" spans="1:20">
      <c r="A358" s="16">
        <v>2025</v>
      </c>
      <c r="B358" s="168" t="s">
        <v>250</v>
      </c>
      <c r="C358" s="168" t="s">
        <v>736</v>
      </c>
      <c r="D358" s="168" t="s">
        <v>433</v>
      </c>
      <c r="E358" s="168" t="s">
        <v>356</v>
      </c>
      <c r="F358" s="68">
        <v>31</v>
      </c>
      <c r="G358" s="16">
        <v>27</v>
      </c>
      <c r="H358" s="16">
        <v>28</v>
      </c>
      <c r="I358" s="16">
        <v>32</v>
      </c>
      <c r="J358" s="69">
        <v>32</v>
      </c>
      <c r="K358" s="68">
        <v>28</v>
      </c>
      <c r="L358" s="16">
        <v>15</v>
      </c>
      <c r="M358" s="16">
        <v>21</v>
      </c>
      <c r="N358" s="16">
        <v>31</v>
      </c>
      <c r="O358" s="69">
        <v>32</v>
      </c>
      <c r="P358" s="68">
        <v>2</v>
      </c>
      <c r="Q358" s="16">
        <v>0</v>
      </c>
      <c r="R358" s="16">
        <v>0</v>
      </c>
      <c r="S358" s="16">
        <v>7</v>
      </c>
      <c r="T358" s="69">
        <v>12</v>
      </c>
    </row>
    <row r="359" spans="1:20">
      <c r="A359" s="16">
        <v>2025</v>
      </c>
      <c r="B359" s="168" t="s">
        <v>250</v>
      </c>
      <c r="C359" s="168" t="s">
        <v>736</v>
      </c>
      <c r="D359" s="168" t="s">
        <v>433</v>
      </c>
      <c r="E359" s="168" t="s">
        <v>357</v>
      </c>
      <c r="F359" s="68">
        <v>31</v>
      </c>
      <c r="G359" s="16">
        <v>25</v>
      </c>
      <c r="H359" s="16">
        <v>28</v>
      </c>
      <c r="I359" s="16">
        <v>32</v>
      </c>
      <c r="J359" s="69">
        <v>32</v>
      </c>
      <c r="K359" s="68">
        <v>28</v>
      </c>
      <c r="L359" s="16">
        <v>13</v>
      </c>
      <c r="M359" s="16">
        <v>20</v>
      </c>
      <c r="N359" s="16">
        <v>31</v>
      </c>
      <c r="O359" s="69">
        <v>32</v>
      </c>
      <c r="P359" s="68">
        <v>2</v>
      </c>
      <c r="Q359" s="16">
        <v>0</v>
      </c>
      <c r="R359" s="16">
        <v>0</v>
      </c>
      <c r="S359" s="16">
        <v>8</v>
      </c>
      <c r="T359" s="69">
        <v>13</v>
      </c>
    </row>
    <row r="360" spans="1:20">
      <c r="A360" s="16">
        <v>2025</v>
      </c>
      <c r="B360" s="168" t="s">
        <v>250</v>
      </c>
      <c r="C360" s="168" t="s">
        <v>736</v>
      </c>
      <c r="D360" s="168" t="s">
        <v>433</v>
      </c>
      <c r="E360" s="168" t="s">
        <v>358</v>
      </c>
      <c r="F360" s="68">
        <v>30</v>
      </c>
      <c r="G360" s="16">
        <v>24</v>
      </c>
      <c r="H360" s="16">
        <v>28</v>
      </c>
      <c r="I360" s="16">
        <v>32</v>
      </c>
      <c r="J360" s="69">
        <v>32</v>
      </c>
      <c r="K360" s="68">
        <v>26</v>
      </c>
      <c r="L360" s="16">
        <v>11</v>
      </c>
      <c r="M360" s="16">
        <v>18</v>
      </c>
      <c r="N360" s="16">
        <v>31</v>
      </c>
      <c r="O360" s="69">
        <v>32</v>
      </c>
      <c r="P360" s="68">
        <v>3</v>
      </c>
      <c r="Q360" s="16">
        <v>0</v>
      </c>
      <c r="R360" s="16">
        <v>0</v>
      </c>
      <c r="S360" s="16">
        <v>9</v>
      </c>
      <c r="T360" s="69">
        <v>13</v>
      </c>
    </row>
    <row r="361" spans="1:20">
      <c r="A361" s="16">
        <v>2025</v>
      </c>
      <c r="B361" s="168" t="s">
        <v>250</v>
      </c>
      <c r="C361" s="168" t="s">
        <v>736</v>
      </c>
      <c r="D361" s="168" t="s">
        <v>433</v>
      </c>
      <c r="E361" s="168" t="s">
        <v>359</v>
      </c>
      <c r="F361" s="68">
        <v>30</v>
      </c>
      <c r="G361" s="16">
        <v>22</v>
      </c>
      <c r="H361" s="16">
        <v>27</v>
      </c>
      <c r="I361" s="16">
        <v>32</v>
      </c>
      <c r="J361" s="69">
        <v>32</v>
      </c>
      <c r="K361" s="68">
        <v>23</v>
      </c>
      <c r="L361" s="16">
        <v>9</v>
      </c>
      <c r="M361" s="16">
        <v>15</v>
      </c>
      <c r="N361" s="16">
        <v>31</v>
      </c>
      <c r="O361" s="69">
        <v>32</v>
      </c>
      <c r="P361" s="68">
        <v>4</v>
      </c>
      <c r="Q361" s="16">
        <v>0</v>
      </c>
      <c r="R361" s="16">
        <v>1</v>
      </c>
      <c r="S361" s="16">
        <v>10</v>
      </c>
      <c r="T361" s="69">
        <v>15</v>
      </c>
    </row>
    <row r="362" spans="1:20">
      <c r="A362" s="16">
        <v>2025</v>
      </c>
      <c r="B362" s="168" t="s">
        <v>250</v>
      </c>
      <c r="C362" s="168" t="s">
        <v>736</v>
      </c>
      <c r="D362" s="168" t="s">
        <v>433</v>
      </c>
      <c r="E362" s="168" t="s">
        <v>360</v>
      </c>
      <c r="F362" s="68">
        <v>29</v>
      </c>
      <c r="G362" s="16">
        <v>21</v>
      </c>
      <c r="H362" s="16">
        <v>26</v>
      </c>
      <c r="I362" s="16">
        <v>31</v>
      </c>
      <c r="J362" s="69">
        <v>32</v>
      </c>
      <c r="K362" s="68">
        <v>21</v>
      </c>
      <c r="L362" s="16">
        <v>7</v>
      </c>
      <c r="M362" s="16">
        <v>14</v>
      </c>
      <c r="N362" s="16">
        <v>30</v>
      </c>
      <c r="O362" s="69">
        <v>32</v>
      </c>
      <c r="P362" s="68">
        <v>6</v>
      </c>
      <c r="Q362" s="16">
        <v>0</v>
      </c>
      <c r="R362" s="16">
        <v>1</v>
      </c>
      <c r="S362" s="16">
        <v>11</v>
      </c>
      <c r="T362" s="69">
        <v>15</v>
      </c>
    </row>
    <row r="363" spans="1:20">
      <c r="A363" s="16">
        <v>2025</v>
      </c>
      <c r="B363" s="168" t="s">
        <v>250</v>
      </c>
      <c r="C363" s="168" t="s">
        <v>736</v>
      </c>
      <c r="D363" s="168" t="s">
        <v>433</v>
      </c>
      <c r="E363" s="168" t="s">
        <v>361</v>
      </c>
      <c r="F363" s="68">
        <v>28</v>
      </c>
      <c r="G363" s="16">
        <v>18</v>
      </c>
      <c r="H363" s="16">
        <v>25</v>
      </c>
      <c r="I363" s="16">
        <v>31</v>
      </c>
      <c r="J363" s="69">
        <v>32</v>
      </c>
      <c r="K363" s="68">
        <v>17</v>
      </c>
      <c r="L363" s="16">
        <v>5</v>
      </c>
      <c r="M363" s="16">
        <v>10</v>
      </c>
      <c r="N363" s="16">
        <v>28</v>
      </c>
      <c r="O363" s="69">
        <v>31</v>
      </c>
      <c r="P363" s="68">
        <v>8</v>
      </c>
      <c r="Q363" s="16">
        <v>0</v>
      </c>
      <c r="R363" s="16">
        <v>1</v>
      </c>
      <c r="S363" s="16">
        <v>14</v>
      </c>
      <c r="T363" s="69">
        <v>18</v>
      </c>
    </row>
    <row r="364" spans="1:20">
      <c r="A364" s="16">
        <v>2025</v>
      </c>
      <c r="B364" s="168" t="s">
        <v>250</v>
      </c>
      <c r="C364" s="168" t="s">
        <v>736</v>
      </c>
      <c r="D364" s="168" t="s">
        <v>433</v>
      </c>
      <c r="E364" s="168" t="s">
        <v>362</v>
      </c>
      <c r="F364" s="68">
        <v>27</v>
      </c>
      <c r="G364" s="16">
        <v>13</v>
      </c>
      <c r="H364" s="16">
        <v>22</v>
      </c>
      <c r="I364" s="16">
        <v>30</v>
      </c>
      <c r="J364" s="69">
        <v>32</v>
      </c>
      <c r="K364" s="68">
        <v>13</v>
      </c>
      <c r="L364" s="16">
        <v>1</v>
      </c>
      <c r="M364" s="16">
        <v>8</v>
      </c>
      <c r="N364" s="16">
        <v>24</v>
      </c>
      <c r="O364" s="69">
        <v>31</v>
      </c>
      <c r="P364" s="68">
        <v>10</v>
      </c>
      <c r="Q364" s="16">
        <v>0</v>
      </c>
      <c r="R364" s="16">
        <v>2</v>
      </c>
      <c r="S364" s="16">
        <v>15</v>
      </c>
      <c r="T364" s="69">
        <v>19</v>
      </c>
    </row>
    <row r="365" spans="1:20">
      <c r="A365" s="16">
        <v>2025</v>
      </c>
      <c r="B365" s="168" t="s">
        <v>250</v>
      </c>
      <c r="C365" s="168" t="s">
        <v>736</v>
      </c>
      <c r="D365" s="168" t="s">
        <v>433</v>
      </c>
      <c r="E365" s="168" t="s">
        <v>363</v>
      </c>
      <c r="F365" s="68">
        <v>25</v>
      </c>
      <c r="G365" s="16">
        <v>9</v>
      </c>
      <c r="H365" s="16">
        <v>20</v>
      </c>
      <c r="I365" s="16">
        <v>29</v>
      </c>
      <c r="J365" s="69">
        <v>31</v>
      </c>
      <c r="K365" s="68">
        <v>10</v>
      </c>
      <c r="L365" s="16">
        <v>0</v>
      </c>
      <c r="M365" s="16">
        <v>5</v>
      </c>
      <c r="N365" s="16">
        <v>19</v>
      </c>
      <c r="O365" s="69">
        <v>30</v>
      </c>
      <c r="P365" s="68">
        <v>11</v>
      </c>
      <c r="Q365" s="16">
        <v>0</v>
      </c>
      <c r="R365" s="16">
        <v>2</v>
      </c>
      <c r="S365" s="16">
        <v>17</v>
      </c>
      <c r="T365" s="69">
        <v>20</v>
      </c>
    </row>
    <row r="366" spans="1:20">
      <c r="A366" s="16">
        <v>2025</v>
      </c>
      <c r="B366" s="168" t="s">
        <v>250</v>
      </c>
      <c r="C366" s="168" t="s">
        <v>736</v>
      </c>
      <c r="D366" s="168" t="s">
        <v>433</v>
      </c>
      <c r="E366" s="168" t="s">
        <v>364</v>
      </c>
      <c r="F366" s="68">
        <v>23</v>
      </c>
      <c r="G366" s="16">
        <v>7</v>
      </c>
      <c r="H366" s="16">
        <v>17</v>
      </c>
      <c r="I366" s="16">
        <v>28</v>
      </c>
      <c r="J366" s="69">
        <v>31</v>
      </c>
      <c r="K366" s="68">
        <v>7</v>
      </c>
      <c r="L366" s="16">
        <v>0</v>
      </c>
      <c r="M366" s="16">
        <v>3</v>
      </c>
      <c r="N366" s="16">
        <v>15</v>
      </c>
      <c r="O366" s="69">
        <v>30</v>
      </c>
      <c r="P366" s="68">
        <v>12</v>
      </c>
      <c r="Q366" s="16">
        <v>0</v>
      </c>
      <c r="R366" s="16">
        <v>3</v>
      </c>
      <c r="S366" s="16">
        <v>17</v>
      </c>
      <c r="T366" s="69">
        <v>21</v>
      </c>
    </row>
    <row r="367" spans="1:20">
      <c r="A367" s="16">
        <v>2025</v>
      </c>
      <c r="B367" s="168" t="s">
        <v>250</v>
      </c>
      <c r="C367" s="168" t="s">
        <v>736</v>
      </c>
      <c r="D367" s="168" t="s">
        <v>433</v>
      </c>
      <c r="E367" s="168" t="s">
        <v>365</v>
      </c>
      <c r="F367" s="68">
        <v>22</v>
      </c>
      <c r="G367" s="16">
        <v>5</v>
      </c>
      <c r="H367" s="16">
        <v>16</v>
      </c>
      <c r="I367" s="16">
        <v>27</v>
      </c>
      <c r="J367" s="69">
        <v>31</v>
      </c>
      <c r="K367" s="68">
        <v>6</v>
      </c>
      <c r="L367" s="16">
        <v>0</v>
      </c>
      <c r="M367" s="16">
        <v>1</v>
      </c>
      <c r="N367" s="16">
        <v>14</v>
      </c>
      <c r="O367" s="69">
        <v>30</v>
      </c>
      <c r="P367" s="68">
        <v>11</v>
      </c>
      <c r="Q367" s="16">
        <v>0</v>
      </c>
      <c r="R367" s="16">
        <v>3</v>
      </c>
      <c r="S367" s="16">
        <v>17</v>
      </c>
      <c r="T367" s="69">
        <v>20</v>
      </c>
    </row>
    <row r="368" spans="1:20">
      <c r="A368" s="16">
        <v>2025</v>
      </c>
      <c r="B368" s="168" t="s">
        <v>250</v>
      </c>
      <c r="C368" s="168" t="s">
        <v>736</v>
      </c>
      <c r="D368" s="168" t="s">
        <v>433</v>
      </c>
      <c r="E368" s="168" t="s">
        <v>737</v>
      </c>
      <c r="F368" s="68">
        <v>20</v>
      </c>
      <c r="G368" s="16">
        <v>3</v>
      </c>
      <c r="H368" s="16">
        <v>12</v>
      </c>
      <c r="I368" s="16">
        <v>26</v>
      </c>
      <c r="J368" s="69">
        <v>31</v>
      </c>
      <c r="K368" s="68">
        <v>5</v>
      </c>
      <c r="L368" s="16">
        <v>0</v>
      </c>
      <c r="M368" s="16">
        <v>0</v>
      </c>
      <c r="N368" s="16">
        <v>11</v>
      </c>
      <c r="O368" s="69">
        <v>30</v>
      </c>
      <c r="P368" s="68">
        <v>10</v>
      </c>
      <c r="Q368" s="16">
        <v>0</v>
      </c>
      <c r="R368" s="16">
        <v>2</v>
      </c>
      <c r="S368" s="16">
        <v>16</v>
      </c>
      <c r="T368" s="69">
        <v>20</v>
      </c>
    </row>
    <row r="369" spans="1:20">
      <c r="A369" s="16">
        <v>2025</v>
      </c>
      <c r="B369" s="168" t="s">
        <v>250</v>
      </c>
      <c r="C369" s="168" t="s">
        <v>736</v>
      </c>
      <c r="D369" s="168" t="s">
        <v>863</v>
      </c>
      <c r="E369" s="168" t="s">
        <v>1109</v>
      </c>
      <c r="F369" s="68">
        <v>30</v>
      </c>
      <c r="G369" s="16">
        <v>28</v>
      </c>
      <c r="H369" s="16">
        <v>28</v>
      </c>
      <c r="I369" s="16">
        <v>32</v>
      </c>
      <c r="J369" s="69">
        <v>32</v>
      </c>
      <c r="K369" s="68">
        <v>28</v>
      </c>
      <c r="L369" s="16">
        <v>22</v>
      </c>
      <c r="M369" s="16">
        <v>25</v>
      </c>
      <c r="N369" s="16">
        <v>31</v>
      </c>
      <c r="O369" s="69">
        <v>32</v>
      </c>
      <c r="P369" s="68">
        <v>1</v>
      </c>
      <c r="Q369" s="16">
        <v>0</v>
      </c>
      <c r="R369" s="16">
        <v>0</v>
      </c>
      <c r="S369" s="16">
        <v>3</v>
      </c>
      <c r="T369" s="69">
        <v>7</v>
      </c>
    </row>
    <row r="370" spans="1:20">
      <c r="A370" s="16">
        <v>2025</v>
      </c>
      <c r="B370" s="168" t="s">
        <v>250</v>
      </c>
      <c r="C370" s="168" t="s">
        <v>736</v>
      </c>
      <c r="D370" s="168" t="s">
        <v>863</v>
      </c>
      <c r="E370" s="168" t="s">
        <v>369</v>
      </c>
      <c r="F370" s="68">
        <v>31</v>
      </c>
      <c r="G370" s="16">
        <v>28</v>
      </c>
      <c r="H370" s="16">
        <v>29</v>
      </c>
      <c r="I370" s="16">
        <v>32</v>
      </c>
      <c r="J370" s="69">
        <v>32</v>
      </c>
      <c r="K370" s="68">
        <v>29</v>
      </c>
      <c r="L370" s="16">
        <v>21</v>
      </c>
      <c r="M370" s="16">
        <v>26</v>
      </c>
      <c r="N370" s="16">
        <v>31</v>
      </c>
      <c r="O370" s="69">
        <v>32</v>
      </c>
      <c r="P370" s="68">
        <v>1</v>
      </c>
      <c r="Q370" s="16">
        <v>0</v>
      </c>
      <c r="R370" s="16">
        <v>0</v>
      </c>
      <c r="S370" s="16">
        <v>4</v>
      </c>
      <c r="T370" s="69">
        <v>8</v>
      </c>
    </row>
    <row r="371" spans="1:20">
      <c r="A371" s="16">
        <v>2025</v>
      </c>
      <c r="B371" s="168" t="s">
        <v>250</v>
      </c>
      <c r="C371" s="168" t="s">
        <v>736</v>
      </c>
      <c r="D371" s="168" t="s">
        <v>863</v>
      </c>
      <c r="E371" s="168" t="s">
        <v>355</v>
      </c>
      <c r="F371" s="68">
        <v>32</v>
      </c>
      <c r="G371" s="16">
        <v>28</v>
      </c>
      <c r="H371" s="16">
        <v>30</v>
      </c>
      <c r="I371" s="16">
        <v>32</v>
      </c>
      <c r="J371" s="69">
        <v>32</v>
      </c>
      <c r="K371" s="68">
        <v>30</v>
      </c>
      <c r="L371" s="16">
        <v>19</v>
      </c>
      <c r="M371" s="16">
        <v>25</v>
      </c>
      <c r="N371" s="16">
        <v>32</v>
      </c>
      <c r="O371" s="69">
        <v>32</v>
      </c>
      <c r="P371" s="68">
        <v>1</v>
      </c>
      <c r="Q371" s="16">
        <v>0</v>
      </c>
      <c r="R371" s="16">
        <v>0</v>
      </c>
      <c r="S371" s="16">
        <v>5</v>
      </c>
      <c r="T371" s="69">
        <v>10</v>
      </c>
    </row>
    <row r="372" spans="1:20">
      <c r="A372" s="16">
        <v>2025</v>
      </c>
      <c r="B372" s="168" t="s">
        <v>250</v>
      </c>
      <c r="C372" s="168" t="s">
        <v>736</v>
      </c>
      <c r="D372" s="168" t="s">
        <v>863</v>
      </c>
      <c r="E372" s="168" t="s">
        <v>356</v>
      </c>
      <c r="F372" s="68">
        <v>31</v>
      </c>
      <c r="G372" s="16">
        <v>28</v>
      </c>
      <c r="H372" s="16">
        <v>29</v>
      </c>
      <c r="I372" s="16">
        <v>32</v>
      </c>
      <c r="J372" s="69">
        <v>32</v>
      </c>
      <c r="K372" s="68">
        <v>29</v>
      </c>
      <c r="L372" s="16">
        <v>18</v>
      </c>
      <c r="M372" s="16">
        <v>23</v>
      </c>
      <c r="N372" s="16">
        <v>31</v>
      </c>
      <c r="O372" s="69">
        <v>32</v>
      </c>
      <c r="P372" s="68">
        <v>1</v>
      </c>
      <c r="Q372" s="16">
        <v>0</v>
      </c>
      <c r="R372" s="16">
        <v>0</v>
      </c>
      <c r="S372" s="16">
        <v>6</v>
      </c>
      <c r="T372" s="69">
        <v>11</v>
      </c>
    </row>
    <row r="373" spans="1:20">
      <c r="A373" s="16">
        <v>2025</v>
      </c>
      <c r="B373" s="168" t="s">
        <v>250</v>
      </c>
      <c r="C373" s="168" t="s">
        <v>736</v>
      </c>
      <c r="D373" s="168" t="s">
        <v>863</v>
      </c>
      <c r="E373" s="168" t="s">
        <v>357</v>
      </c>
      <c r="F373" s="68">
        <v>31</v>
      </c>
      <c r="G373" s="16">
        <v>26</v>
      </c>
      <c r="H373" s="16">
        <v>28</v>
      </c>
      <c r="I373" s="16">
        <v>32</v>
      </c>
      <c r="J373" s="69">
        <v>32</v>
      </c>
      <c r="K373" s="68">
        <v>29</v>
      </c>
      <c r="L373" s="16">
        <v>14</v>
      </c>
      <c r="M373" s="16">
        <v>21</v>
      </c>
      <c r="N373" s="16">
        <v>31</v>
      </c>
      <c r="O373" s="69">
        <v>32</v>
      </c>
      <c r="P373" s="68">
        <v>2</v>
      </c>
      <c r="Q373" s="16">
        <v>0</v>
      </c>
      <c r="R373" s="16">
        <v>0</v>
      </c>
      <c r="S373" s="16">
        <v>7</v>
      </c>
      <c r="T373" s="69">
        <v>13</v>
      </c>
    </row>
    <row r="374" spans="1:20">
      <c r="A374" s="16">
        <v>2025</v>
      </c>
      <c r="B374" s="168" t="s">
        <v>250</v>
      </c>
      <c r="C374" s="168" t="s">
        <v>736</v>
      </c>
      <c r="D374" s="168" t="s">
        <v>863</v>
      </c>
      <c r="E374" s="168" t="s">
        <v>358</v>
      </c>
      <c r="F374" s="68">
        <v>31</v>
      </c>
      <c r="G374" s="16">
        <v>25</v>
      </c>
      <c r="H374" s="16">
        <v>28</v>
      </c>
      <c r="I374" s="16">
        <v>32</v>
      </c>
      <c r="J374" s="69">
        <v>32</v>
      </c>
      <c r="K374" s="68">
        <v>27</v>
      </c>
      <c r="L374" s="16">
        <v>13</v>
      </c>
      <c r="M374" s="16">
        <v>19</v>
      </c>
      <c r="N374" s="16">
        <v>31</v>
      </c>
      <c r="O374" s="69">
        <v>32</v>
      </c>
      <c r="P374" s="68">
        <v>2</v>
      </c>
      <c r="Q374" s="16">
        <v>0</v>
      </c>
      <c r="R374" s="16">
        <v>0</v>
      </c>
      <c r="S374" s="16">
        <v>8</v>
      </c>
      <c r="T374" s="69">
        <v>13</v>
      </c>
    </row>
    <row r="375" spans="1:20">
      <c r="A375" s="16">
        <v>2025</v>
      </c>
      <c r="B375" s="168" t="s">
        <v>250</v>
      </c>
      <c r="C375" s="168" t="s">
        <v>736</v>
      </c>
      <c r="D375" s="168" t="s">
        <v>863</v>
      </c>
      <c r="E375" s="168" t="s">
        <v>359</v>
      </c>
      <c r="F375" s="68">
        <v>30</v>
      </c>
      <c r="G375" s="16">
        <v>24</v>
      </c>
      <c r="H375" s="16">
        <v>28</v>
      </c>
      <c r="I375" s="16">
        <v>32</v>
      </c>
      <c r="J375" s="69">
        <v>32</v>
      </c>
      <c r="K375" s="68">
        <v>24</v>
      </c>
      <c r="L375" s="16">
        <v>11</v>
      </c>
      <c r="M375" s="16">
        <v>17</v>
      </c>
      <c r="N375" s="16">
        <v>31</v>
      </c>
      <c r="O375" s="69">
        <v>32</v>
      </c>
      <c r="P375" s="68">
        <v>4</v>
      </c>
      <c r="Q375" s="16">
        <v>0</v>
      </c>
      <c r="R375" s="16">
        <v>0</v>
      </c>
      <c r="S375" s="16">
        <v>10</v>
      </c>
      <c r="T375" s="69">
        <v>15</v>
      </c>
    </row>
    <row r="376" spans="1:20">
      <c r="A376" s="16">
        <v>2025</v>
      </c>
      <c r="B376" s="168" t="s">
        <v>250</v>
      </c>
      <c r="C376" s="168" t="s">
        <v>736</v>
      </c>
      <c r="D376" s="168" t="s">
        <v>863</v>
      </c>
      <c r="E376" s="168" t="s">
        <v>360</v>
      </c>
      <c r="F376" s="68">
        <v>29</v>
      </c>
      <c r="G376" s="16">
        <v>23</v>
      </c>
      <c r="H376" s="16">
        <v>27</v>
      </c>
      <c r="I376" s="16">
        <v>32</v>
      </c>
      <c r="J376" s="69">
        <v>32</v>
      </c>
      <c r="K376" s="68">
        <v>22</v>
      </c>
      <c r="L376" s="16">
        <v>9</v>
      </c>
      <c r="M376" s="16">
        <v>15</v>
      </c>
      <c r="N376" s="16">
        <v>31</v>
      </c>
      <c r="O376" s="69">
        <v>32</v>
      </c>
      <c r="P376" s="68">
        <v>6</v>
      </c>
      <c r="Q376" s="16">
        <v>0</v>
      </c>
      <c r="R376" s="16">
        <v>1</v>
      </c>
      <c r="S376" s="16">
        <v>11</v>
      </c>
      <c r="T376" s="69">
        <v>15</v>
      </c>
    </row>
    <row r="377" spans="1:20">
      <c r="A377" s="16">
        <v>2025</v>
      </c>
      <c r="B377" s="168" t="s">
        <v>250</v>
      </c>
      <c r="C377" s="168" t="s">
        <v>736</v>
      </c>
      <c r="D377" s="168" t="s">
        <v>863</v>
      </c>
      <c r="E377" s="168" t="s">
        <v>361</v>
      </c>
      <c r="F377" s="68">
        <v>28</v>
      </c>
      <c r="G377" s="16">
        <v>22</v>
      </c>
      <c r="H377" s="16">
        <v>26</v>
      </c>
      <c r="I377" s="16">
        <v>31</v>
      </c>
      <c r="J377" s="69">
        <v>32</v>
      </c>
      <c r="K377" s="68">
        <v>19</v>
      </c>
      <c r="L377" s="16">
        <v>7</v>
      </c>
      <c r="M377" s="16">
        <v>13</v>
      </c>
      <c r="N377" s="16">
        <v>28</v>
      </c>
      <c r="O377" s="69">
        <v>31</v>
      </c>
      <c r="P377" s="68">
        <v>8</v>
      </c>
      <c r="Q377" s="16">
        <v>0</v>
      </c>
      <c r="R377" s="16">
        <v>1</v>
      </c>
      <c r="S377" s="16">
        <v>13</v>
      </c>
      <c r="T377" s="69">
        <v>17</v>
      </c>
    </row>
    <row r="378" spans="1:20">
      <c r="A378" s="16">
        <v>2025</v>
      </c>
      <c r="B378" s="168" t="s">
        <v>250</v>
      </c>
      <c r="C378" s="168" t="s">
        <v>736</v>
      </c>
      <c r="D378" s="168" t="s">
        <v>863</v>
      </c>
      <c r="E378" s="168" t="s">
        <v>362</v>
      </c>
      <c r="F378" s="68">
        <v>28</v>
      </c>
      <c r="G378" s="16">
        <v>20</v>
      </c>
      <c r="H378" s="16">
        <v>25</v>
      </c>
      <c r="I378" s="16">
        <v>31</v>
      </c>
      <c r="J378" s="69">
        <v>32</v>
      </c>
      <c r="K378" s="68">
        <v>15</v>
      </c>
      <c r="L378" s="16">
        <v>5</v>
      </c>
      <c r="M378" s="16">
        <v>10</v>
      </c>
      <c r="N378" s="16">
        <v>26</v>
      </c>
      <c r="O378" s="69">
        <v>31</v>
      </c>
      <c r="P378" s="68">
        <v>10</v>
      </c>
      <c r="Q378" s="16">
        <v>1</v>
      </c>
      <c r="R378" s="16">
        <v>2</v>
      </c>
      <c r="S378" s="16">
        <v>15</v>
      </c>
      <c r="T378" s="69">
        <v>19</v>
      </c>
    </row>
    <row r="379" spans="1:20">
      <c r="A379" s="16">
        <v>2025</v>
      </c>
      <c r="B379" s="168" t="s">
        <v>250</v>
      </c>
      <c r="C379" s="168" t="s">
        <v>736</v>
      </c>
      <c r="D379" s="168" t="s">
        <v>863</v>
      </c>
      <c r="E379" s="168" t="s">
        <v>363</v>
      </c>
      <c r="F379" s="68">
        <v>27</v>
      </c>
      <c r="G379" s="16">
        <v>18</v>
      </c>
      <c r="H379" s="16">
        <v>24</v>
      </c>
      <c r="I379" s="16">
        <v>30</v>
      </c>
      <c r="J379" s="69">
        <v>32</v>
      </c>
      <c r="K379" s="68">
        <v>13</v>
      </c>
      <c r="L379" s="16">
        <v>2</v>
      </c>
      <c r="M379" s="16">
        <v>8</v>
      </c>
      <c r="N379" s="16">
        <v>26</v>
      </c>
      <c r="O379" s="69">
        <v>31</v>
      </c>
      <c r="P379" s="68">
        <v>12</v>
      </c>
      <c r="Q379" s="16">
        <v>1</v>
      </c>
      <c r="R379" s="16">
        <v>2</v>
      </c>
      <c r="S379" s="16">
        <v>16</v>
      </c>
      <c r="T379" s="69">
        <v>20</v>
      </c>
    </row>
    <row r="380" spans="1:20">
      <c r="A380" s="16">
        <v>2025</v>
      </c>
      <c r="B380" s="168" t="s">
        <v>250</v>
      </c>
      <c r="C380" s="168" t="s">
        <v>736</v>
      </c>
      <c r="D380" s="168" t="s">
        <v>863</v>
      </c>
      <c r="E380" s="168" t="s">
        <v>364</v>
      </c>
      <c r="F380" s="68">
        <v>26</v>
      </c>
      <c r="G380" s="16">
        <v>14</v>
      </c>
      <c r="H380" s="16">
        <v>22</v>
      </c>
      <c r="I380" s="16">
        <v>30</v>
      </c>
      <c r="J380" s="69">
        <v>32</v>
      </c>
      <c r="K380" s="68">
        <v>10</v>
      </c>
      <c r="L380" s="16">
        <v>1</v>
      </c>
      <c r="M380" s="16">
        <v>5</v>
      </c>
      <c r="N380" s="16">
        <v>22</v>
      </c>
      <c r="O380" s="69">
        <v>30</v>
      </c>
      <c r="P380" s="68">
        <v>13</v>
      </c>
      <c r="Q380" s="16">
        <v>1</v>
      </c>
      <c r="R380" s="16">
        <v>3</v>
      </c>
      <c r="S380" s="16">
        <v>18</v>
      </c>
      <c r="T380" s="69">
        <v>21</v>
      </c>
    </row>
    <row r="381" spans="1:20">
      <c r="A381" s="16">
        <v>2025</v>
      </c>
      <c r="B381" s="168" t="s">
        <v>250</v>
      </c>
      <c r="C381" s="168" t="s">
        <v>736</v>
      </c>
      <c r="D381" s="168" t="s">
        <v>863</v>
      </c>
      <c r="E381" s="168" t="s">
        <v>365</v>
      </c>
      <c r="F381" s="68">
        <v>24</v>
      </c>
      <c r="G381" s="16">
        <v>11</v>
      </c>
      <c r="H381" s="16">
        <v>19</v>
      </c>
      <c r="I381" s="16">
        <v>28</v>
      </c>
      <c r="J381" s="69">
        <v>31</v>
      </c>
      <c r="K381" s="68">
        <v>7</v>
      </c>
      <c r="L381" s="16">
        <v>0</v>
      </c>
      <c r="M381" s="16">
        <v>3</v>
      </c>
      <c r="N381" s="16">
        <v>15</v>
      </c>
      <c r="O381" s="69">
        <v>30</v>
      </c>
      <c r="P381" s="68">
        <v>14</v>
      </c>
      <c r="Q381" s="16">
        <v>1</v>
      </c>
      <c r="R381" s="16">
        <v>5</v>
      </c>
      <c r="S381" s="16">
        <v>18</v>
      </c>
      <c r="T381" s="69">
        <v>21</v>
      </c>
    </row>
    <row r="382" spans="1:20">
      <c r="A382" s="16">
        <v>2025</v>
      </c>
      <c r="B382" s="168" t="s">
        <v>250</v>
      </c>
      <c r="C382" s="168" t="s">
        <v>736</v>
      </c>
      <c r="D382" s="168" t="s">
        <v>863</v>
      </c>
      <c r="E382" s="168" t="s">
        <v>737</v>
      </c>
      <c r="F382" s="68">
        <v>23</v>
      </c>
      <c r="G382" s="16">
        <v>6</v>
      </c>
      <c r="H382" s="16">
        <v>16</v>
      </c>
      <c r="I382" s="16">
        <v>26</v>
      </c>
      <c r="J382" s="69">
        <v>31</v>
      </c>
      <c r="K382" s="68">
        <v>6</v>
      </c>
      <c r="L382" s="16">
        <v>0</v>
      </c>
      <c r="M382" s="16">
        <v>1</v>
      </c>
      <c r="N382" s="16">
        <v>10</v>
      </c>
      <c r="O382" s="69">
        <v>29</v>
      </c>
      <c r="P382" s="68">
        <v>13</v>
      </c>
      <c r="Q382" s="16">
        <v>1</v>
      </c>
      <c r="R382" s="16">
        <v>4</v>
      </c>
      <c r="S382" s="16">
        <v>18</v>
      </c>
      <c r="T382" s="69">
        <v>21</v>
      </c>
    </row>
    <row r="383" spans="1:20">
      <c r="A383" s="16">
        <v>2025</v>
      </c>
      <c r="B383" s="168" t="s">
        <v>250</v>
      </c>
      <c r="C383" s="168" t="s">
        <v>736</v>
      </c>
      <c r="D383" s="168" t="s">
        <v>864</v>
      </c>
      <c r="E383" s="168" t="s">
        <v>1109</v>
      </c>
      <c r="F383" s="68">
        <v>30</v>
      </c>
      <c r="G383" s="16">
        <v>28</v>
      </c>
      <c r="H383" s="16">
        <v>28</v>
      </c>
      <c r="I383" s="16">
        <v>32</v>
      </c>
      <c r="J383" s="69">
        <v>32</v>
      </c>
      <c r="K383" s="68">
        <v>28</v>
      </c>
      <c r="L383" s="16">
        <v>23</v>
      </c>
      <c r="M383" s="16">
        <v>26</v>
      </c>
      <c r="N383" s="16">
        <v>31</v>
      </c>
      <c r="O383" s="69">
        <v>32</v>
      </c>
      <c r="P383" s="68">
        <v>1</v>
      </c>
      <c r="Q383" s="16">
        <v>0</v>
      </c>
      <c r="R383" s="16">
        <v>0</v>
      </c>
      <c r="S383" s="16">
        <v>3</v>
      </c>
      <c r="T383" s="69">
        <v>6</v>
      </c>
    </row>
    <row r="384" spans="1:20">
      <c r="A384" s="16">
        <v>2025</v>
      </c>
      <c r="B384" s="168" t="s">
        <v>250</v>
      </c>
      <c r="C384" s="168" t="s">
        <v>736</v>
      </c>
      <c r="D384" s="168" t="s">
        <v>864</v>
      </c>
      <c r="E384" s="168" t="s">
        <v>369</v>
      </c>
      <c r="F384" s="68">
        <v>31</v>
      </c>
      <c r="G384" s="16">
        <v>28</v>
      </c>
      <c r="H384" s="16">
        <v>29</v>
      </c>
      <c r="I384" s="16">
        <v>32</v>
      </c>
      <c r="J384" s="69">
        <v>32</v>
      </c>
      <c r="K384" s="68">
        <v>30</v>
      </c>
      <c r="L384" s="16">
        <v>22</v>
      </c>
      <c r="M384" s="16">
        <v>26</v>
      </c>
      <c r="N384" s="16">
        <v>32</v>
      </c>
      <c r="O384" s="69">
        <v>32</v>
      </c>
      <c r="P384" s="68">
        <v>1</v>
      </c>
      <c r="Q384" s="16">
        <v>0</v>
      </c>
      <c r="R384" s="16">
        <v>0</v>
      </c>
      <c r="S384" s="16">
        <v>3</v>
      </c>
      <c r="T384" s="69">
        <v>7</v>
      </c>
    </row>
    <row r="385" spans="1:20">
      <c r="A385" s="16">
        <v>2025</v>
      </c>
      <c r="B385" s="168" t="s">
        <v>250</v>
      </c>
      <c r="C385" s="168" t="s">
        <v>736</v>
      </c>
      <c r="D385" s="168" t="s">
        <v>864</v>
      </c>
      <c r="E385" s="168" t="s">
        <v>355</v>
      </c>
      <c r="F385" s="68">
        <v>32</v>
      </c>
      <c r="G385" s="16">
        <v>28</v>
      </c>
      <c r="H385" s="16">
        <v>30</v>
      </c>
      <c r="I385" s="16">
        <v>32</v>
      </c>
      <c r="J385" s="69">
        <v>32</v>
      </c>
      <c r="K385" s="68">
        <v>31</v>
      </c>
      <c r="L385" s="16">
        <v>21</v>
      </c>
      <c r="M385" s="16">
        <v>26</v>
      </c>
      <c r="N385" s="16">
        <v>32</v>
      </c>
      <c r="O385" s="69">
        <v>32</v>
      </c>
      <c r="P385" s="68">
        <v>1</v>
      </c>
      <c r="Q385" s="16">
        <v>0</v>
      </c>
      <c r="R385" s="16">
        <v>0</v>
      </c>
      <c r="S385" s="16">
        <v>3</v>
      </c>
      <c r="T385" s="69">
        <v>8</v>
      </c>
    </row>
    <row r="386" spans="1:20">
      <c r="A386" s="16">
        <v>2025</v>
      </c>
      <c r="B386" s="168" t="s">
        <v>250</v>
      </c>
      <c r="C386" s="168" t="s">
        <v>736</v>
      </c>
      <c r="D386" s="168" t="s">
        <v>864</v>
      </c>
      <c r="E386" s="168" t="s">
        <v>356</v>
      </c>
      <c r="F386" s="68">
        <v>32</v>
      </c>
      <c r="G386" s="16">
        <v>28</v>
      </c>
      <c r="H386" s="16">
        <v>30</v>
      </c>
      <c r="I386" s="16">
        <v>32</v>
      </c>
      <c r="J386" s="69">
        <v>32</v>
      </c>
      <c r="K386" s="68">
        <v>30</v>
      </c>
      <c r="L386" s="16">
        <v>19</v>
      </c>
      <c r="M386" s="16">
        <v>25</v>
      </c>
      <c r="N386" s="16">
        <v>32</v>
      </c>
      <c r="O386" s="69">
        <v>32</v>
      </c>
      <c r="P386" s="68">
        <v>1</v>
      </c>
      <c r="Q386" s="16">
        <v>0</v>
      </c>
      <c r="R386" s="16">
        <v>0</v>
      </c>
      <c r="S386" s="16">
        <v>5</v>
      </c>
      <c r="T386" s="69">
        <v>9</v>
      </c>
    </row>
    <row r="387" spans="1:20">
      <c r="A387" s="16">
        <v>2025</v>
      </c>
      <c r="B387" s="168" t="s">
        <v>250</v>
      </c>
      <c r="C387" s="168" t="s">
        <v>736</v>
      </c>
      <c r="D387" s="168" t="s">
        <v>864</v>
      </c>
      <c r="E387" s="168" t="s">
        <v>357</v>
      </c>
      <c r="F387" s="68">
        <v>31</v>
      </c>
      <c r="G387" s="16">
        <v>27</v>
      </c>
      <c r="H387" s="16">
        <v>29</v>
      </c>
      <c r="I387" s="16">
        <v>32</v>
      </c>
      <c r="J387" s="69">
        <v>32</v>
      </c>
      <c r="K387" s="68">
        <v>29</v>
      </c>
      <c r="L387" s="16">
        <v>16</v>
      </c>
      <c r="M387" s="16">
        <v>22</v>
      </c>
      <c r="N387" s="16">
        <v>31</v>
      </c>
      <c r="O387" s="69">
        <v>32</v>
      </c>
      <c r="P387" s="68">
        <v>2</v>
      </c>
      <c r="Q387" s="16">
        <v>0</v>
      </c>
      <c r="R387" s="16">
        <v>0</v>
      </c>
      <c r="S387" s="16">
        <v>7</v>
      </c>
      <c r="T387" s="69">
        <v>12</v>
      </c>
    </row>
    <row r="388" spans="1:20">
      <c r="A388" s="16">
        <v>2025</v>
      </c>
      <c r="B388" s="168" t="s">
        <v>250</v>
      </c>
      <c r="C388" s="168" t="s">
        <v>736</v>
      </c>
      <c r="D388" s="168" t="s">
        <v>864</v>
      </c>
      <c r="E388" s="168" t="s">
        <v>358</v>
      </c>
      <c r="F388" s="68">
        <v>31</v>
      </c>
      <c r="G388" s="16">
        <v>26</v>
      </c>
      <c r="H388" s="16">
        <v>28</v>
      </c>
      <c r="I388" s="16">
        <v>32</v>
      </c>
      <c r="J388" s="69">
        <v>32</v>
      </c>
      <c r="K388" s="68">
        <v>27</v>
      </c>
      <c r="L388" s="16">
        <v>14</v>
      </c>
      <c r="M388" s="16">
        <v>20</v>
      </c>
      <c r="N388" s="16">
        <v>31</v>
      </c>
      <c r="O388" s="69">
        <v>32</v>
      </c>
      <c r="P388" s="68">
        <v>3</v>
      </c>
      <c r="Q388" s="16">
        <v>0</v>
      </c>
      <c r="R388" s="16">
        <v>0</v>
      </c>
      <c r="S388" s="16">
        <v>8</v>
      </c>
      <c r="T388" s="69">
        <v>13</v>
      </c>
    </row>
    <row r="389" spans="1:20">
      <c r="A389" s="16">
        <v>2025</v>
      </c>
      <c r="B389" s="168" t="s">
        <v>250</v>
      </c>
      <c r="C389" s="168" t="s">
        <v>736</v>
      </c>
      <c r="D389" s="168" t="s">
        <v>864</v>
      </c>
      <c r="E389" s="168" t="s">
        <v>359</v>
      </c>
      <c r="F389" s="68">
        <v>30</v>
      </c>
      <c r="G389" s="16">
        <v>26</v>
      </c>
      <c r="H389" s="16">
        <v>28</v>
      </c>
      <c r="I389" s="16">
        <v>32</v>
      </c>
      <c r="J389" s="69">
        <v>32</v>
      </c>
      <c r="K389" s="68">
        <v>25</v>
      </c>
      <c r="L389" s="16">
        <v>13</v>
      </c>
      <c r="M389" s="16">
        <v>18</v>
      </c>
      <c r="N389" s="16">
        <v>31</v>
      </c>
      <c r="O389" s="69">
        <v>32</v>
      </c>
      <c r="P389" s="68">
        <v>4</v>
      </c>
      <c r="Q389" s="16">
        <v>0</v>
      </c>
      <c r="R389" s="16">
        <v>1</v>
      </c>
      <c r="S389" s="16">
        <v>10</v>
      </c>
      <c r="T389" s="69">
        <v>14</v>
      </c>
    </row>
    <row r="390" spans="1:20">
      <c r="A390" s="16">
        <v>2025</v>
      </c>
      <c r="B390" s="168" t="s">
        <v>250</v>
      </c>
      <c r="C390" s="168" t="s">
        <v>736</v>
      </c>
      <c r="D390" s="168" t="s">
        <v>864</v>
      </c>
      <c r="E390" s="168" t="s">
        <v>360</v>
      </c>
      <c r="F390" s="68">
        <v>30</v>
      </c>
      <c r="G390" s="16">
        <v>24</v>
      </c>
      <c r="H390" s="16">
        <v>27</v>
      </c>
      <c r="I390" s="16">
        <v>32</v>
      </c>
      <c r="J390" s="69">
        <v>32</v>
      </c>
      <c r="K390" s="68">
        <v>23</v>
      </c>
      <c r="L390" s="16">
        <v>10</v>
      </c>
      <c r="M390" s="16">
        <v>16</v>
      </c>
      <c r="N390" s="16">
        <v>31</v>
      </c>
      <c r="O390" s="69">
        <v>32</v>
      </c>
      <c r="P390" s="68">
        <v>5</v>
      </c>
      <c r="Q390" s="16">
        <v>0</v>
      </c>
      <c r="R390" s="16">
        <v>1</v>
      </c>
      <c r="S390" s="16">
        <v>11</v>
      </c>
      <c r="T390" s="69">
        <v>15</v>
      </c>
    </row>
    <row r="391" spans="1:20">
      <c r="A391" s="16">
        <v>2025</v>
      </c>
      <c r="B391" s="168" t="s">
        <v>250</v>
      </c>
      <c r="C391" s="168" t="s">
        <v>736</v>
      </c>
      <c r="D391" s="168" t="s">
        <v>864</v>
      </c>
      <c r="E391" s="168" t="s">
        <v>361</v>
      </c>
      <c r="F391" s="68">
        <v>28</v>
      </c>
      <c r="G391" s="16">
        <v>23</v>
      </c>
      <c r="H391" s="16">
        <v>26</v>
      </c>
      <c r="I391" s="16">
        <v>31</v>
      </c>
      <c r="J391" s="69">
        <v>32</v>
      </c>
      <c r="K391" s="68">
        <v>19</v>
      </c>
      <c r="L391" s="16">
        <v>7</v>
      </c>
      <c r="M391" s="16">
        <v>13</v>
      </c>
      <c r="N391" s="16">
        <v>29</v>
      </c>
      <c r="O391" s="69">
        <v>31</v>
      </c>
      <c r="P391" s="68">
        <v>8</v>
      </c>
      <c r="Q391" s="16">
        <v>0</v>
      </c>
      <c r="R391" s="16">
        <v>1</v>
      </c>
      <c r="S391" s="16">
        <v>13</v>
      </c>
      <c r="T391" s="69">
        <v>17</v>
      </c>
    </row>
    <row r="392" spans="1:20">
      <c r="A392" s="16">
        <v>2025</v>
      </c>
      <c r="B392" s="168" t="s">
        <v>250</v>
      </c>
      <c r="C392" s="168" t="s">
        <v>736</v>
      </c>
      <c r="D392" s="168" t="s">
        <v>864</v>
      </c>
      <c r="E392" s="168" t="s">
        <v>362</v>
      </c>
      <c r="F392" s="68">
        <v>28</v>
      </c>
      <c r="G392" s="16">
        <v>19</v>
      </c>
      <c r="H392" s="16">
        <v>24</v>
      </c>
      <c r="I392" s="16">
        <v>31</v>
      </c>
      <c r="J392" s="69">
        <v>32</v>
      </c>
      <c r="K392" s="68">
        <v>15</v>
      </c>
      <c r="L392" s="16">
        <v>4</v>
      </c>
      <c r="M392" s="16">
        <v>9</v>
      </c>
      <c r="N392" s="16">
        <v>26</v>
      </c>
      <c r="O392" s="69">
        <v>31</v>
      </c>
      <c r="P392" s="68">
        <v>10</v>
      </c>
      <c r="Q392" s="16">
        <v>1</v>
      </c>
      <c r="R392" s="16">
        <v>2</v>
      </c>
      <c r="S392" s="16">
        <v>15</v>
      </c>
      <c r="T392" s="69">
        <v>19</v>
      </c>
    </row>
    <row r="393" spans="1:20">
      <c r="A393" s="16">
        <v>2025</v>
      </c>
      <c r="B393" s="168" t="s">
        <v>250</v>
      </c>
      <c r="C393" s="168" t="s">
        <v>736</v>
      </c>
      <c r="D393" s="168" t="s">
        <v>864</v>
      </c>
      <c r="E393" s="168" t="s">
        <v>363</v>
      </c>
      <c r="F393" s="68">
        <v>27</v>
      </c>
      <c r="G393" s="16">
        <v>20</v>
      </c>
      <c r="H393" s="16">
        <v>24</v>
      </c>
      <c r="I393" s="16">
        <v>30</v>
      </c>
      <c r="J393" s="69">
        <v>32</v>
      </c>
      <c r="K393" s="68">
        <v>14</v>
      </c>
      <c r="L393" s="16">
        <v>3</v>
      </c>
      <c r="M393" s="16">
        <v>8</v>
      </c>
      <c r="N393" s="16">
        <v>24</v>
      </c>
      <c r="O393" s="69">
        <v>30</v>
      </c>
      <c r="P393" s="68">
        <v>12</v>
      </c>
      <c r="Q393" s="16">
        <v>1</v>
      </c>
      <c r="R393" s="16">
        <v>3</v>
      </c>
      <c r="S393" s="16">
        <v>16</v>
      </c>
      <c r="T393" s="69">
        <v>20</v>
      </c>
    </row>
    <row r="394" spans="1:20">
      <c r="A394" s="16">
        <v>2025</v>
      </c>
      <c r="B394" s="168" t="s">
        <v>250</v>
      </c>
      <c r="C394" s="168" t="s">
        <v>736</v>
      </c>
      <c r="D394" s="168" t="s">
        <v>864</v>
      </c>
      <c r="E394" s="168" t="s">
        <v>364</v>
      </c>
      <c r="F394" s="68">
        <v>27</v>
      </c>
      <c r="G394" s="16">
        <v>17</v>
      </c>
      <c r="H394" s="16">
        <v>24</v>
      </c>
      <c r="I394" s="16">
        <v>30</v>
      </c>
      <c r="J394" s="69">
        <v>32</v>
      </c>
      <c r="K394" s="68">
        <v>11</v>
      </c>
      <c r="L394" s="16">
        <v>1</v>
      </c>
      <c r="M394" s="16">
        <v>6</v>
      </c>
      <c r="N394" s="16">
        <v>22</v>
      </c>
      <c r="O394" s="69">
        <v>30</v>
      </c>
      <c r="P394" s="68">
        <v>12</v>
      </c>
      <c r="Q394" s="16">
        <v>1</v>
      </c>
      <c r="R394" s="16">
        <v>3</v>
      </c>
      <c r="S394" s="16">
        <v>19</v>
      </c>
      <c r="T394" s="69">
        <v>22</v>
      </c>
    </row>
    <row r="395" spans="1:20">
      <c r="A395" s="16">
        <v>2025</v>
      </c>
      <c r="B395" s="168" t="s">
        <v>250</v>
      </c>
      <c r="C395" s="168" t="s">
        <v>736</v>
      </c>
      <c r="D395" s="168" t="s">
        <v>864</v>
      </c>
      <c r="E395" s="168" t="s">
        <v>365</v>
      </c>
      <c r="F395" s="68">
        <v>25</v>
      </c>
      <c r="G395" s="16">
        <v>12</v>
      </c>
      <c r="H395" s="16">
        <v>21</v>
      </c>
      <c r="I395" s="16">
        <v>28</v>
      </c>
      <c r="J395" s="69">
        <v>31</v>
      </c>
      <c r="K395" s="68">
        <v>8</v>
      </c>
      <c r="L395" s="16">
        <v>0</v>
      </c>
      <c r="M395" s="16">
        <v>4</v>
      </c>
      <c r="N395" s="16">
        <v>17</v>
      </c>
      <c r="O395" s="69">
        <v>30</v>
      </c>
      <c r="P395" s="68">
        <v>13</v>
      </c>
      <c r="Q395" s="16">
        <v>1</v>
      </c>
      <c r="R395" s="16">
        <v>3</v>
      </c>
      <c r="S395" s="16">
        <v>18</v>
      </c>
      <c r="T395" s="69">
        <v>22</v>
      </c>
    </row>
    <row r="396" spans="1:20">
      <c r="A396" s="16">
        <v>2025</v>
      </c>
      <c r="B396" s="168" t="s">
        <v>250</v>
      </c>
      <c r="C396" s="168" t="s">
        <v>736</v>
      </c>
      <c r="D396" s="168" t="s">
        <v>864</v>
      </c>
      <c r="E396" s="168" t="s">
        <v>737</v>
      </c>
      <c r="F396" s="68">
        <v>24</v>
      </c>
      <c r="G396" s="16">
        <v>12</v>
      </c>
      <c r="H396" s="16">
        <v>19</v>
      </c>
      <c r="I396" s="16">
        <v>28</v>
      </c>
      <c r="J396" s="69">
        <v>31</v>
      </c>
      <c r="K396" s="68">
        <v>7</v>
      </c>
      <c r="L396" s="16">
        <v>0</v>
      </c>
      <c r="M396" s="16">
        <v>3</v>
      </c>
      <c r="N396" s="16">
        <v>16</v>
      </c>
      <c r="O396" s="69">
        <v>31</v>
      </c>
      <c r="P396" s="68">
        <v>13</v>
      </c>
      <c r="Q396" s="16">
        <v>1</v>
      </c>
      <c r="R396" s="16">
        <v>3</v>
      </c>
      <c r="S396" s="16">
        <v>18</v>
      </c>
      <c r="T396" s="69">
        <v>21</v>
      </c>
    </row>
    <row r="397" spans="1:20">
      <c r="A397" s="16">
        <v>2025</v>
      </c>
      <c r="B397" s="168" t="s">
        <v>250</v>
      </c>
      <c r="C397" s="168" t="s">
        <v>739</v>
      </c>
      <c r="D397" s="168" t="s">
        <v>432</v>
      </c>
      <c r="E397" s="168" t="s">
        <v>1109</v>
      </c>
      <c r="F397" s="68">
        <v>29</v>
      </c>
      <c r="G397" s="16">
        <v>27</v>
      </c>
      <c r="H397" s="16">
        <v>28</v>
      </c>
      <c r="I397" s="16">
        <v>31</v>
      </c>
      <c r="J397" s="69">
        <v>32</v>
      </c>
      <c r="K397" s="68">
        <v>26</v>
      </c>
      <c r="L397" s="16">
        <v>18</v>
      </c>
      <c r="M397" s="16">
        <v>23</v>
      </c>
      <c r="N397" s="16">
        <v>28</v>
      </c>
      <c r="O397" s="69">
        <v>31</v>
      </c>
      <c r="P397" s="68">
        <v>2</v>
      </c>
      <c r="Q397" s="16">
        <v>0</v>
      </c>
      <c r="R397" s="16">
        <v>0</v>
      </c>
      <c r="S397" s="16">
        <v>6</v>
      </c>
      <c r="T397" s="69">
        <v>11</v>
      </c>
    </row>
    <row r="398" spans="1:20">
      <c r="A398" s="16">
        <v>2025</v>
      </c>
      <c r="B398" s="168" t="s">
        <v>250</v>
      </c>
      <c r="C398" s="168" t="s">
        <v>739</v>
      </c>
      <c r="D398" s="168" t="s">
        <v>432</v>
      </c>
      <c r="E398" s="168" t="s">
        <v>369</v>
      </c>
      <c r="F398" s="68">
        <v>30</v>
      </c>
      <c r="G398" s="16">
        <v>27</v>
      </c>
      <c r="H398" s="16">
        <v>28</v>
      </c>
      <c r="I398" s="16">
        <v>32</v>
      </c>
      <c r="J398" s="69">
        <v>32</v>
      </c>
      <c r="K398" s="68">
        <v>25</v>
      </c>
      <c r="L398" s="16">
        <v>14</v>
      </c>
      <c r="M398" s="16">
        <v>20</v>
      </c>
      <c r="N398" s="16">
        <v>29</v>
      </c>
      <c r="O398" s="69">
        <v>31</v>
      </c>
      <c r="P398" s="68">
        <v>4</v>
      </c>
      <c r="Q398" s="16">
        <v>0</v>
      </c>
      <c r="R398" s="16">
        <v>1</v>
      </c>
      <c r="S398" s="16">
        <v>9</v>
      </c>
      <c r="T398" s="69">
        <v>14</v>
      </c>
    </row>
    <row r="399" spans="1:20">
      <c r="A399" s="16">
        <v>2025</v>
      </c>
      <c r="B399" s="168" t="s">
        <v>250</v>
      </c>
      <c r="C399" s="168" t="s">
        <v>739</v>
      </c>
      <c r="D399" s="168" t="s">
        <v>432</v>
      </c>
      <c r="E399" s="168" t="s">
        <v>355</v>
      </c>
      <c r="F399" s="68">
        <v>30</v>
      </c>
      <c r="G399" s="16">
        <v>26</v>
      </c>
      <c r="H399" s="16">
        <v>28</v>
      </c>
      <c r="I399" s="16">
        <v>32</v>
      </c>
      <c r="J399" s="69">
        <v>32</v>
      </c>
      <c r="K399" s="68">
        <v>24</v>
      </c>
      <c r="L399" s="16">
        <v>13</v>
      </c>
      <c r="M399" s="16">
        <v>19</v>
      </c>
      <c r="N399" s="16">
        <v>28</v>
      </c>
      <c r="O399" s="69">
        <v>31</v>
      </c>
      <c r="P399" s="68">
        <v>5</v>
      </c>
      <c r="Q399" s="16">
        <v>0</v>
      </c>
      <c r="R399" s="16">
        <v>1</v>
      </c>
      <c r="S399" s="16">
        <v>10</v>
      </c>
      <c r="T399" s="69">
        <v>15</v>
      </c>
    </row>
    <row r="400" spans="1:20">
      <c r="A400" s="16">
        <v>2025</v>
      </c>
      <c r="B400" s="168" t="s">
        <v>250</v>
      </c>
      <c r="C400" s="168" t="s">
        <v>739</v>
      </c>
      <c r="D400" s="168" t="s">
        <v>432</v>
      </c>
      <c r="E400" s="168" t="s">
        <v>356</v>
      </c>
      <c r="F400" s="68">
        <v>29</v>
      </c>
      <c r="G400" s="16">
        <v>25</v>
      </c>
      <c r="H400" s="16">
        <v>27</v>
      </c>
      <c r="I400" s="16">
        <v>31</v>
      </c>
      <c r="J400" s="69">
        <v>32</v>
      </c>
      <c r="K400" s="68">
        <v>23</v>
      </c>
      <c r="L400" s="16">
        <v>11</v>
      </c>
      <c r="M400" s="16">
        <v>17</v>
      </c>
      <c r="N400" s="16">
        <v>28</v>
      </c>
      <c r="O400" s="69">
        <v>31</v>
      </c>
      <c r="P400" s="68">
        <v>6</v>
      </c>
      <c r="Q400" s="16">
        <v>0</v>
      </c>
      <c r="R400" s="16">
        <v>2</v>
      </c>
      <c r="S400" s="16">
        <v>11</v>
      </c>
      <c r="T400" s="69">
        <v>15</v>
      </c>
    </row>
    <row r="401" spans="1:20">
      <c r="A401" s="16">
        <v>2025</v>
      </c>
      <c r="B401" s="168" t="s">
        <v>250</v>
      </c>
      <c r="C401" s="168" t="s">
        <v>739</v>
      </c>
      <c r="D401" s="168" t="s">
        <v>432</v>
      </c>
      <c r="E401" s="168" t="s">
        <v>357</v>
      </c>
      <c r="F401" s="68">
        <v>29</v>
      </c>
      <c r="G401" s="16">
        <v>23</v>
      </c>
      <c r="H401" s="16">
        <v>26</v>
      </c>
      <c r="I401" s="16">
        <v>31</v>
      </c>
      <c r="J401" s="69">
        <v>32</v>
      </c>
      <c r="K401" s="68">
        <v>21</v>
      </c>
      <c r="L401" s="16">
        <v>9</v>
      </c>
      <c r="M401" s="16">
        <v>15</v>
      </c>
      <c r="N401" s="16">
        <v>27</v>
      </c>
      <c r="O401" s="69">
        <v>31</v>
      </c>
      <c r="P401" s="68">
        <v>7</v>
      </c>
      <c r="Q401" s="16">
        <v>0</v>
      </c>
      <c r="R401" s="16">
        <v>2</v>
      </c>
      <c r="S401" s="16">
        <v>11</v>
      </c>
      <c r="T401" s="69">
        <v>16</v>
      </c>
    </row>
    <row r="402" spans="1:20">
      <c r="A402" s="16">
        <v>2025</v>
      </c>
      <c r="B402" s="168" t="s">
        <v>250</v>
      </c>
      <c r="C402" s="168" t="s">
        <v>739</v>
      </c>
      <c r="D402" s="168" t="s">
        <v>432</v>
      </c>
      <c r="E402" s="168" t="s">
        <v>358</v>
      </c>
      <c r="F402" s="68">
        <v>28</v>
      </c>
      <c r="G402" s="16">
        <v>21</v>
      </c>
      <c r="H402" s="16">
        <v>25</v>
      </c>
      <c r="I402" s="16">
        <v>30</v>
      </c>
      <c r="J402" s="69">
        <v>32</v>
      </c>
      <c r="K402" s="68">
        <v>19</v>
      </c>
      <c r="L402" s="16">
        <v>7</v>
      </c>
      <c r="M402" s="16">
        <v>13</v>
      </c>
      <c r="N402" s="16">
        <v>25</v>
      </c>
      <c r="O402" s="69">
        <v>30</v>
      </c>
      <c r="P402" s="68">
        <v>8</v>
      </c>
      <c r="Q402" s="16">
        <v>0</v>
      </c>
      <c r="R402" s="16">
        <v>3</v>
      </c>
      <c r="S402" s="16">
        <v>12</v>
      </c>
      <c r="T402" s="69">
        <v>16</v>
      </c>
    </row>
    <row r="403" spans="1:20">
      <c r="A403" s="16">
        <v>2025</v>
      </c>
      <c r="B403" s="168" t="s">
        <v>250</v>
      </c>
      <c r="C403" s="168" t="s">
        <v>739</v>
      </c>
      <c r="D403" s="168" t="s">
        <v>432</v>
      </c>
      <c r="E403" s="168" t="s">
        <v>359</v>
      </c>
      <c r="F403" s="68">
        <v>28</v>
      </c>
      <c r="G403" s="16">
        <v>19</v>
      </c>
      <c r="H403" s="16">
        <v>24</v>
      </c>
      <c r="I403" s="16">
        <v>30</v>
      </c>
      <c r="J403" s="69">
        <v>32</v>
      </c>
      <c r="K403" s="68">
        <v>18</v>
      </c>
      <c r="L403" s="16">
        <v>6</v>
      </c>
      <c r="M403" s="16">
        <v>12</v>
      </c>
      <c r="N403" s="16">
        <v>24</v>
      </c>
      <c r="O403" s="69">
        <v>30</v>
      </c>
      <c r="P403" s="68">
        <v>8</v>
      </c>
      <c r="Q403" s="16">
        <v>0</v>
      </c>
      <c r="R403" s="16">
        <v>4</v>
      </c>
      <c r="S403" s="16">
        <v>12</v>
      </c>
      <c r="T403" s="69">
        <v>16</v>
      </c>
    </row>
    <row r="404" spans="1:20">
      <c r="A404" s="16">
        <v>2025</v>
      </c>
      <c r="B404" s="168" t="s">
        <v>250</v>
      </c>
      <c r="C404" s="168" t="s">
        <v>739</v>
      </c>
      <c r="D404" s="168" t="s">
        <v>432</v>
      </c>
      <c r="E404" s="168" t="s">
        <v>360</v>
      </c>
      <c r="F404" s="68">
        <v>27</v>
      </c>
      <c r="G404" s="16">
        <v>18</v>
      </c>
      <c r="H404" s="16">
        <v>24</v>
      </c>
      <c r="I404" s="16">
        <v>29</v>
      </c>
      <c r="J404" s="69">
        <v>32</v>
      </c>
      <c r="K404" s="68">
        <v>16</v>
      </c>
      <c r="L404" s="16">
        <v>5</v>
      </c>
      <c r="M404" s="16">
        <v>10</v>
      </c>
      <c r="N404" s="16">
        <v>21</v>
      </c>
      <c r="O404" s="69">
        <v>28</v>
      </c>
      <c r="P404" s="68">
        <v>10</v>
      </c>
      <c r="Q404" s="16">
        <v>1</v>
      </c>
      <c r="R404" s="16">
        <v>5</v>
      </c>
      <c r="S404" s="16">
        <v>14</v>
      </c>
      <c r="T404" s="69">
        <v>18</v>
      </c>
    </row>
    <row r="405" spans="1:20">
      <c r="A405" s="16">
        <v>2025</v>
      </c>
      <c r="B405" s="168" t="s">
        <v>250</v>
      </c>
      <c r="C405" s="168" t="s">
        <v>739</v>
      </c>
      <c r="D405" s="168" t="s">
        <v>432</v>
      </c>
      <c r="E405" s="168" t="s">
        <v>361</v>
      </c>
      <c r="F405" s="68">
        <v>26</v>
      </c>
      <c r="G405" s="16">
        <v>17</v>
      </c>
      <c r="H405" s="16">
        <v>23</v>
      </c>
      <c r="I405" s="16">
        <v>28</v>
      </c>
      <c r="J405" s="69">
        <v>31</v>
      </c>
      <c r="K405" s="68">
        <v>13</v>
      </c>
      <c r="L405" s="16">
        <v>3</v>
      </c>
      <c r="M405" s="16">
        <v>8</v>
      </c>
      <c r="N405" s="16">
        <v>18</v>
      </c>
      <c r="O405" s="69">
        <v>23</v>
      </c>
      <c r="P405" s="68">
        <v>12</v>
      </c>
      <c r="Q405" s="16">
        <v>2</v>
      </c>
      <c r="R405" s="16">
        <v>8</v>
      </c>
      <c r="S405" s="16">
        <v>16</v>
      </c>
      <c r="T405" s="69">
        <v>19</v>
      </c>
    </row>
    <row r="406" spans="1:20">
      <c r="A406" s="16">
        <v>2025</v>
      </c>
      <c r="B406" s="168" t="s">
        <v>250</v>
      </c>
      <c r="C406" s="168" t="s">
        <v>739</v>
      </c>
      <c r="D406" s="168" t="s">
        <v>432</v>
      </c>
      <c r="E406" s="168" t="s">
        <v>362</v>
      </c>
      <c r="F406" s="68">
        <v>26</v>
      </c>
      <c r="G406" s="16">
        <v>17</v>
      </c>
      <c r="H406" s="16">
        <v>23</v>
      </c>
      <c r="I406" s="16">
        <v>28</v>
      </c>
      <c r="J406" s="69">
        <v>30</v>
      </c>
      <c r="K406" s="68">
        <v>10</v>
      </c>
      <c r="L406" s="16">
        <v>2</v>
      </c>
      <c r="M406" s="16">
        <v>6</v>
      </c>
      <c r="N406" s="16">
        <v>15</v>
      </c>
      <c r="O406" s="69">
        <v>20</v>
      </c>
      <c r="P406" s="68">
        <v>14</v>
      </c>
      <c r="Q406" s="16">
        <v>5</v>
      </c>
      <c r="R406" s="16">
        <v>10</v>
      </c>
      <c r="S406" s="16">
        <v>18</v>
      </c>
      <c r="T406" s="69">
        <v>21</v>
      </c>
    </row>
    <row r="407" spans="1:20">
      <c r="A407" s="16">
        <v>2025</v>
      </c>
      <c r="B407" s="168" t="s">
        <v>250</v>
      </c>
      <c r="C407" s="168" t="s">
        <v>739</v>
      </c>
      <c r="D407" s="168" t="s">
        <v>432</v>
      </c>
      <c r="E407" s="168" t="s">
        <v>363</v>
      </c>
      <c r="F407" s="68">
        <v>25</v>
      </c>
      <c r="G407" s="16">
        <v>16</v>
      </c>
      <c r="H407" s="16">
        <v>21</v>
      </c>
      <c r="I407" s="16">
        <v>27</v>
      </c>
      <c r="J407" s="69">
        <v>29</v>
      </c>
      <c r="K407" s="68">
        <v>8</v>
      </c>
      <c r="L407" s="16">
        <v>1</v>
      </c>
      <c r="M407" s="16">
        <v>4</v>
      </c>
      <c r="N407" s="16">
        <v>12</v>
      </c>
      <c r="O407" s="69">
        <v>16</v>
      </c>
      <c r="P407" s="68">
        <v>15</v>
      </c>
      <c r="Q407" s="16">
        <v>6</v>
      </c>
      <c r="R407" s="16">
        <v>11</v>
      </c>
      <c r="S407" s="16">
        <v>19</v>
      </c>
      <c r="T407" s="69">
        <v>22</v>
      </c>
    </row>
    <row r="408" spans="1:20">
      <c r="A408" s="16">
        <v>2025</v>
      </c>
      <c r="B408" s="168" t="s">
        <v>250</v>
      </c>
      <c r="C408" s="168" t="s">
        <v>739</v>
      </c>
      <c r="D408" s="168" t="s">
        <v>432</v>
      </c>
      <c r="E408" s="168" t="s">
        <v>364</v>
      </c>
      <c r="F408" s="68">
        <v>24</v>
      </c>
      <c r="G408" s="16">
        <v>13</v>
      </c>
      <c r="H408" s="16">
        <v>20</v>
      </c>
      <c r="I408" s="16">
        <v>27</v>
      </c>
      <c r="J408" s="69">
        <v>28</v>
      </c>
      <c r="K408" s="68">
        <v>6</v>
      </c>
      <c r="L408" s="16">
        <v>0</v>
      </c>
      <c r="M408" s="16">
        <v>2</v>
      </c>
      <c r="N408" s="16">
        <v>9</v>
      </c>
      <c r="O408" s="69">
        <v>14</v>
      </c>
      <c r="P408" s="68">
        <v>17</v>
      </c>
      <c r="Q408" s="16">
        <v>7</v>
      </c>
      <c r="R408" s="16">
        <v>12</v>
      </c>
      <c r="S408" s="16">
        <v>20</v>
      </c>
      <c r="T408" s="69">
        <v>23</v>
      </c>
    </row>
    <row r="409" spans="1:20">
      <c r="A409" s="16">
        <v>2025</v>
      </c>
      <c r="B409" s="168" t="s">
        <v>250</v>
      </c>
      <c r="C409" s="168" t="s">
        <v>739</v>
      </c>
      <c r="D409" s="168" t="s">
        <v>432</v>
      </c>
      <c r="E409" s="168" t="s">
        <v>365</v>
      </c>
      <c r="F409" s="68">
        <v>23</v>
      </c>
      <c r="G409" s="16">
        <v>12</v>
      </c>
      <c r="H409" s="16">
        <v>18</v>
      </c>
      <c r="I409" s="16">
        <v>26</v>
      </c>
      <c r="J409" s="69">
        <v>28</v>
      </c>
      <c r="K409" s="68">
        <v>5</v>
      </c>
      <c r="L409" s="16">
        <v>0</v>
      </c>
      <c r="M409" s="16">
        <v>2</v>
      </c>
      <c r="N409" s="16">
        <v>8</v>
      </c>
      <c r="O409" s="69">
        <v>12</v>
      </c>
      <c r="P409" s="68">
        <v>16</v>
      </c>
      <c r="Q409" s="16">
        <v>6</v>
      </c>
      <c r="R409" s="16">
        <v>12</v>
      </c>
      <c r="S409" s="16">
        <v>20</v>
      </c>
      <c r="T409" s="69">
        <v>22</v>
      </c>
    </row>
    <row r="410" spans="1:20">
      <c r="A410" s="16">
        <v>2025</v>
      </c>
      <c r="B410" s="168" t="s">
        <v>250</v>
      </c>
      <c r="C410" s="168" t="s">
        <v>739</v>
      </c>
      <c r="D410" s="168" t="s">
        <v>432</v>
      </c>
      <c r="E410" s="168" t="s">
        <v>737</v>
      </c>
      <c r="F410" s="68">
        <v>21</v>
      </c>
      <c r="G410" s="16">
        <v>9</v>
      </c>
      <c r="H410" s="16">
        <v>16</v>
      </c>
      <c r="I410" s="16">
        <v>24</v>
      </c>
      <c r="J410" s="69">
        <v>27</v>
      </c>
      <c r="K410" s="68">
        <v>4</v>
      </c>
      <c r="L410" s="16">
        <v>0</v>
      </c>
      <c r="M410" s="16">
        <v>1</v>
      </c>
      <c r="N410" s="16">
        <v>7</v>
      </c>
      <c r="O410" s="69">
        <v>10</v>
      </c>
      <c r="P410" s="68">
        <v>15</v>
      </c>
      <c r="Q410" s="16">
        <v>6</v>
      </c>
      <c r="R410" s="16">
        <v>11</v>
      </c>
      <c r="S410" s="16">
        <v>19</v>
      </c>
      <c r="T410" s="69">
        <v>22</v>
      </c>
    </row>
    <row r="411" spans="1:20">
      <c r="A411" s="16">
        <v>2025</v>
      </c>
      <c r="B411" s="168" t="s">
        <v>250</v>
      </c>
      <c r="C411" s="168" t="s">
        <v>739</v>
      </c>
      <c r="D411" s="168" t="s">
        <v>433</v>
      </c>
      <c r="E411" s="168" t="s">
        <v>1109</v>
      </c>
      <c r="F411" s="68">
        <v>28</v>
      </c>
      <c r="G411" s="16">
        <v>27</v>
      </c>
      <c r="H411" s="16">
        <v>28</v>
      </c>
      <c r="I411" s="16">
        <v>31</v>
      </c>
      <c r="J411" s="69">
        <v>32</v>
      </c>
      <c r="K411" s="68">
        <v>27</v>
      </c>
      <c r="L411" s="16">
        <v>21</v>
      </c>
      <c r="M411" s="16">
        <v>25</v>
      </c>
      <c r="N411" s="16">
        <v>29</v>
      </c>
      <c r="O411" s="69">
        <v>31</v>
      </c>
      <c r="P411" s="68">
        <v>1</v>
      </c>
      <c r="Q411" s="16">
        <v>0</v>
      </c>
      <c r="R411" s="16">
        <v>0</v>
      </c>
      <c r="S411" s="16">
        <v>3</v>
      </c>
      <c r="T411" s="69">
        <v>7</v>
      </c>
    </row>
    <row r="412" spans="1:20">
      <c r="A412" s="16">
        <v>2025</v>
      </c>
      <c r="B412" s="168" t="s">
        <v>250</v>
      </c>
      <c r="C412" s="168" t="s">
        <v>739</v>
      </c>
      <c r="D412" s="168" t="s">
        <v>433</v>
      </c>
      <c r="E412" s="168" t="s">
        <v>369</v>
      </c>
      <c r="F412" s="68">
        <v>30</v>
      </c>
      <c r="G412" s="16">
        <v>28</v>
      </c>
      <c r="H412" s="16">
        <v>28</v>
      </c>
      <c r="I412" s="16">
        <v>32</v>
      </c>
      <c r="J412" s="69">
        <v>32</v>
      </c>
      <c r="K412" s="68">
        <v>27</v>
      </c>
      <c r="L412" s="16">
        <v>19</v>
      </c>
      <c r="M412" s="16">
        <v>23</v>
      </c>
      <c r="N412" s="16">
        <v>29</v>
      </c>
      <c r="O412" s="69">
        <v>32</v>
      </c>
      <c r="P412" s="68">
        <v>2</v>
      </c>
      <c r="Q412" s="16">
        <v>0</v>
      </c>
      <c r="R412" s="16">
        <v>0</v>
      </c>
      <c r="S412" s="16">
        <v>6</v>
      </c>
      <c r="T412" s="69">
        <v>11</v>
      </c>
    </row>
    <row r="413" spans="1:20">
      <c r="A413" s="16">
        <v>2025</v>
      </c>
      <c r="B413" s="168" t="s">
        <v>250</v>
      </c>
      <c r="C413" s="168" t="s">
        <v>739</v>
      </c>
      <c r="D413" s="168" t="s">
        <v>433</v>
      </c>
      <c r="E413" s="168" t="s">
        <v>355</v>
      </c>
      <c r="F413" s="68">
        <v>30</v>
      </c>
      <c r="G413" s="16">
        <v>27</v>
      </c>
      <c r="H413" s="16">
        <v>28</v>
      </c>
      <c r="I413" s="16">
        <v>32</v>
      </c>
      <c r="J413" s="69">
        <v>32</v>
      </c>
      <c r="K413" s="68">
        <v>26</v>
      </c>
      <c r="L413" s="16">
        <v>17</v>
      </c>
      <c r="M413" s="16">
        <v>22</v>
      </c>
      <c r="N413" s="16">
        <v>29</v>
      </c>
      <c r="O413" s="69">
        <v>32</v>
      </c>
      <c r="P413" s="68">
        <v>4</v>
      </c>
      <c r="Q413" s="16">
        <v>0</v>
      </c>
      <c r="R413" s="16">
        <v>1</v>
      </c>
      <c r="S413" s="16">
        <v>7</v>
      </c>
      <c r="T413" s="69">
        <v>12</v>
      </c>
    </row>
    <row r="414" spans="1:20">
      <c r="A414" s="16">
        <v>2025</v>
      </c>
      <c r="B414" s="168" t="s">
        <v>250</v>
      </c>
      <c r="C414" s="168" t="s">
        <v>739</v>
      </c>
      <c r="D414" s="168" t="s">
        <v>433</v>
      </c>
      <c r="E414" s="168" t="s">
        <v>356</v>
      </c>
      <c r="F414" s="68">
        <v>30</v>
      </c>
      <c r="G414" s="16">
        <v>27</v>
      </c>
      <c r="H414" s="16">
        <v>28</v>
      </c>
      <c r="I414" s="16">
        <v>32</v>
      </c>
      <c r="J414" s="69">
        <v>32</v>
      </c>
      <c r="K414" s="68">
        <v>24</v>
      </c>
      <c r="L414" s="16">
        <v>15</v>
      </c>
      <c r="M414" s="16">
        <v>20</v>
      </c>
      <c r="N414" s="16">
        <v>28</v>
      </c>
      <c r="O414" s="69">
        <v>32</v>
      </c>
      <c r="P414" s="68">
        <v>5</v>
      </c>
      <c r="Q414" s="16">
        <v>0</v>
      </c>
      <c r="R414" s="16">
        <v>1</v>
      </c>
      <c r="S414" s="16">
        <v>9</v>
      </c>
      <c r="T414" s="69">
        <v>13</v>
      </c>
    </row>
    <row r="415" spans="1:20">
      <c r="A415" s="16">
        <v>2025</v>
      </c>
      <c r="B415" s="168" t="s">
        <v>250</v>
      </c>
      <c r="C415" s="168" t="s">
        <v>739</v>
      </c>
      <c r="D415" s="168" t="s">
        <v>433</v>
      </c>
      <c r="E415" s="168" t="s">
        <v>357</v>
      </c>
      <c r="F415" s="68">
        <v>29</v>
      </c>
      <c r="G415" s="16">
        <v>26</v>
      </c>
      <c r="H415" s="16">
        <v>28</v>
      </c>
      <c r="I415" s="16">
        <v>32</v>
      </c>
      <c r="J415" s="69">
        <v>32</v>
      </c>
      <c r="K415" s="68">
        <v>23</v>
      </c>
      <c r="L415" s="16">
        <v>13</v>
      </c>
      <c r="M415" s="16">
        <v>18</v>
      </c>
      <c r="N415" s="16">
        <v>27</v>
      </c>
      <c r="O415" s="69">
        <v>31</v>
      </c>
      <c r="P415" s="68">
        <v>6</v>
      </c>
      <c r="Q415" s="16">
        <v>0</v>
      </c>
      <c r="R415" s="16">
        <v>2</v>
      </c>
      <c r="S415" s="16">
        <v>10</v>
      </c>
      <c r="T415" s="69">
        <v>14</v>
      </c>
    </row>
    <row r="416" spans="1:20">
      <c r="A416" s="16">
        <v>2025</v>
      </c>
      <c r="B416" s="168" t="s">
        <v>250</v>
      </c>
      <c r="C416" s="168" t="s">
        <v>739</v>
      </c>
      <c r="D416" s="168" t="s">
        <v>433</v>
      </c>
      <c r="E416" s="168" t="s">
        <v>358</v>
      </c>
      <c r="F416" s="68">
        <v>29</v>
      </c>
      <c r="G416" s="16">
        <v>25</v>
      </c>
      <c r="H416" s="16">
        <v>27</v>
      </c>
      <c r="I416" s="16">
        <v>31</v>
      </c>
      <c r="J416" s="69">
        <v>32</v>
      </c>
      <c r="K416" s="68">
        <v>21</v>
      </c>
      <c r="L416" s="16">
        <v>11</v>
      </c>
      <c r="M416" s="16">
        <v>16</v>
      </c>
      <c r="N416" s="16">
        <v>26</v>
      </c>
      <c r="O416" s="69">
        <v>30</v>
      </c>
      <c r="P416" s="68">
        <v>8</v>
      </c>
      <c r="Q416" s="16">
        <v>0</v>
      </c>
      <c r="R416" s="16">
        <v>4</v>
      </c>
      <c r="S416" s="16">
        <v>12</v>
      </c>
      <c r="T416" s="69">
        <v>15</v>
      </c>
    </row>
    <row r="417" spans="1:20">
      <c r="A417" s="16">
        <v>2025</v>
      </c>
      <c r="B417" s="168" t="s">
        <v>250</v>
      </c>
      <c r="C417" s="168" t="s">
        <v>739</v>
      </c>
      <c r="D417" s="168" t="s">
        <v>433</v>
      </c>
      <c r="E417" s="168" t="s">
        <v>359</v>
      </c>
      <c r="F417" s="68">
        <v>29</v>
      </c>
      <c r="G417" s="16">
        <v>24</v>
      </c>
      <c r="H417" s="16">
        <v>27</v>
      </c>
      <c r="I417" s="16">
        <v>31</v>
      </c>
      <c r="J417" s="69">
        <v>32</v>
      </c>
      <c r="K417" s="68">
        <v>19</v>
      </c>
      <c r="L417" s="16">
        <v>10</v>
      </c>
      <c r="M417" s="16">
        <v>15</v>
      </c>
      <c r="N417" s="16">
        <v>24</v>
      </c>
      <c r="O417" s="69">
        <v>29</v>
      </c>
      <c r="P417" s="68">
        <v>9</v>
      </c>
      <c r="Q417" s="16">
        <v>1</v>
      </c>
      <c r="R417" s="16">
        <v>5</v>
      </c>
      <c r="S417" s="16">
        <v>13</v>
      </c>
      <c r="T417" s="69">
        <v>16</v>
      </c>
    </row>
    <row r="418" spans="1:20">
      <c r="A418" s="16">
        <v>2025</v>
      </c>
      <c r="B418" s="168" t="s">
        <v>250</v>
      </c>
      <c r="C418" s="168" t="s">
        <v>739</v>
      </c>
      <c r="D418" s="168" t="s">
        <v>433</v>
      </c>
      <c r="E418" s="168" t="s">
        <v>360</v>
      </c>
      <c r="F418" s="68">
        <v>28</v>
      </c>
      <c r="G418" s="16">
        <v>24</v>
      </c>
      <c r="H418" s="16">
        <v>26</v>
      </c>
      <c r="I418" s="16">
        <v>30</v>
      </c>
      <c r="J418" s="69">
        <v>32</v>
      </c>
      <c r="K418" s="68">
        <v>17</v>
      </c>
      <c r="L418" s="16">
        <v>8</v>
      </c>
      <c r="M418" s="16">
        <v>13</v>
      </c>
      <c r="N418" s="16">
        <v>22</v>
      </c>
      <c r="O418" s="69">
        <v>27</v>
      </c>
      <c r="P418" s="68">
        <v>10</v>
      </c>
      <c r="Q418" s="16">
        <v>2</v>
      </c>
      <c r="R418" s="16">
        <v>7</v>
      </c>
      <c r="S418" s="16">
        <v>14</v>
      </c>
      <c r="T418" s="69">
        <v>17</v>
      </c>
    </row>
    <row r="419" spans="1:20">
      <c r="A419" s="16">
        <v>2025</v>
      </c>
      <c r="B419" s="168" t="s">
        <v>250</v>
      </c>
      <c r="C419" s="168" t="s">
        <v>739</v>
      </c>
      <c r="D419" s="168" t="s">
        <v>433</v>
      </c>
      <c r="E419" s="168" t="s">
        <v>361</v>
      </c>
      <c r="F419" s="68">
        <v>28</v>
      </c>
      <c r="G419" s="16">
        <v>23</v>
      </c>
      <c r="H419" s="16">
        <v>26</v>
      </c>
      <c r="I419" s="16">
        <v>29</v>
      </c>
      <c r="J419" s="69">
        <v>31</v>
      </c>
      <c r="K419" s="68">
        <v>15</v>
      </c>
      <c r="L419" s="16">
        <v>6</v>
      </c>
      <c r="M419" s="16">
        <v>10</v>
      </c>
      <c r="N419" s="16">
        <v>19</v>
      </c>
      <c r="O419" s="69">
        <v>23</v>
      </c>
      <c r="P419" s="68">
        <v>12</v>
      </c>
      <c r="Q419" s="16">
        <v>5</v>
      </c>
      <c r="R419" s="16">
        <v>9</v>
      </c>
      <c r="S419" s="16">
        <v>16</v>
      </c>
      <c r="T419" s="69">
        <v>19</v>
      </c>
    </row>
    <row r="420" spans="1:20">
      <c r="A420" s="16">
        <v>2025</v>
      </c>
      <c r="B420" s="168" t="s">
        <v>250</v>
      </c>
      <c r="C420" s="168" t="s">
        <v>739</v>
      </c>
      <c r="D420" s="168" t="s">
        <v>433</v>
      </c>
      <c r="E420" s="168" t="s">
        <v>362</v>
      </c>
      <c r="F420" s="68">
        <v>27</v>
      </c>
      <c r="G420" s="16">
        <v>21</v>
      </c>
      <c r="H420" s="16">
        <v>25</v>
      </c>
      <c r="I420" s="16">
        <v>28</v>
      </c>
      <c r="J420" s="69">
        <v>30</v>
      </c>
      <c r="K420" s="68">
        <v>12</v>
      </c>
      <c r="L420" s="16">
        <v>4</v>
      </c>
      <c r="M420" s="16">
        <v>8</v>
      </c>
      <c r="N420" s="16">
        <v>16</v>
      </c>
      <c r="O420" s="69">
        <v>20</v>
      </c>
      <c r="P420" s="68">
        <v>14</v>
      </c>
      <c r="Q420" s="16">
        <v>7</v>
      </c>
      <c r="R420" s="16">
        <v>11</v>
      </c>
      <c r="S420" s="16">
        <v>18</v>
      </c>
      <c r="T420" s="69">
        <v>21</v>
      </c>
    </row>
    <row r="421" spans="1:20">
      <c r="A421" s="16">
        <v>2025</v>
      </c>
      <c r="B421" s="168" t="s">
        <v>250</v>
      </c>
      <c r="C421" s="168" t="s">
        <v>739</v>
      </c>
      <c r="D421" s="168" t="s">
        <v>433</v>
      </c>
      <c r="E421" s="168" t="s">
        <v>363</v>
      </c>
      <c r="F421" s="68">
        <v>26</v>
      </c>
      <c r="G421" s="16">
        <v>19</v>
      </c>
      <c r="H421" s="16">
        <v>23</v>
      </c>
      <c r="I421" s="16">
        <v>28</v>
      </c>
      <c r="J421" s="69">
        <v>30</v>
      </c>
      <c r="K421" s="68">
        <v>9</v>
      </c>
      <c r="L421" s="16">
        <v>2</v>
      </c>
      <c r="M421" s="16">
        <v>6</v>
      </c>
      <c r="N421" s="16">
        <v>13</v>
      </c>
      <c r="O421" s="69">
        <v>17</v>
      </c>
      <c r="P421" s="68">
        <v>16</v>
      </c>
      <c r="Q421" s="16">
        <v>8</v>
      </c>
      <c r="R421" s="16">
        <v>12</v>
      </c>
      <c r="S421" s="16">
        <v>19</v>
      </c>
      <c r="T421" s="69">
        <v>22</v>
      </c>
    </row>
    <row r="422" spans="1:20">
      <c r="A422" s="16">
        <v>2025</v>
      </c>
      <c r="B422" s="168" t="s">
        <v>250</v>
      </c>
      <c r="C422" s="168" t="s">
        <v>739</v>
      </c>
      <c r="D422" s="168" t="s">
        <v>433</v>
      </c>
      <c r="E422" s="168" t="s">
        <v>364</v>
      </c>
      <c r="F422" s="68">
        <v>25</v>
      </c>
      <c r="G422" s="16">
        <v>17</v>
      </c>
      <c r="H422" s="16">
        <v>22</v>
      </c>
      <c r="I422" s="16">
        <v>27</v>
      </c>
      <c r="J422" s="69">
        <v>29</v>
      </c>
      <c r="K422" s="68">
        <v>7</v>
      </c>
      <c r="L422" s="16">
        <v>0</v>
      </c>
      <c r="M422" s="16">
        <v>3</v>
      </c>
      <c r="N422" s="16">
        <v>10</v>
      </c>
      <c r="O422" s="69">
        <v>14</v>
      </c>
      <c r="P422" s="68">
        <v>17</v>
      </c>
      <c r="Q422" s="16">
        <v>8</v>
      </c>
      <c r="R422" s="16">
        <v>13</v>
      </c>
      <c r="S422" s="16">
        <v>20</v>
      </c>
      <c r="T422" s="69">
        <v>23</v>
      </c>
    </row>
    <row r="423" spans="1:20">
      <c r="A423" s="16">
        <v>2025</v>
      </c>
      <c r="B423" s="168" t="s">
        <v>250</v>
      </c>
      <c r="C423" s="168" t="s">
        <v>739</v>
      </c>
      <c r="D423" s="168" t="s">
        <v>433</v>
      </c>
      <c r="E423" s="168" t="s">
        <v>365</v>
      </c>
      <c r="F423" s="68">
        <v>24</v>
      </c>
      <c r="G423" s="16">
        <v>15</v>
      </c>
      <c r="H423" s="16">
        <v>20</v>
      </c>
      <c r="I423" s="16">
        <v>27</v>
      </c>
      <c r="J423" s="69">
        <v>28</v>
      </c>
      <c r="K423" s="68">
        <v>6</v>
      </c>
      <c r="L423" s="16">
        <v>0</v>
      </c>
      <c r="M423" s="16">
        <v>2</v>
      </c>
      <c r="N423" s="16">
        <v>9</v>
      </c>
      <c r="O423" s="69">
        <v>13</v>
      </c>
      <c r="P423" s="68">
        <v>17</v>
      </c>
      <c r="Q423" s="16">
        <v>8</v>
      </c>
      <c r="R423" s="16">
        <v>13</v>
      </c>
      <c r="S423" s="16">
        <v>20</v>
      </c>
      <c r="T423" s="69">
        <v>23</v>
      </c>
    </row>
    <row r="424" spans="1:20">
      <c r="A424" s="16">
        <v>2025</v>
      </c>
      <c r="B424" s="168" t="s">
        <v>250</v>
      </c>
      <c r="C424" s="168" t="s">
        <v>739</v>
      </c>
      <c r="D424" s="168" t="s">
        <v>433</v>
      </c>
      <c r="E424" s="168" t="s">
        <v>737</v>
      </c>
      <c r="F424" s="68">
        <v>22</v>
      </c>
      <c r="G424" s="16">
        <v>11</v>
      </c>
      <c r="H424" s="16">
        <v>18</v>
      </c>
      <c r="I424" s="16">
        <v>25</v>
      </c>
      <c r="J424" s="69">
        <v>27</v>
      </c>
      <c r="K424" s="68">
        <v>5</v>
      </c>
      <c r="L424" s="16">
        <v>0</v>
      </c>
      <c r="M424" s="16">
        <v>1</v>
      </c>
      <c r="N424" s="16">
        <v>7</v>
      </c>
      <c r="O424" s="69">
        <v>11</v>
      </c>
      <c r="P424" s="68">
        <v>16</v>
      </c>
      <c r="Q424" s="16">
        <v>7</v>
      </c>
      <c r="R424" s="16">
        <v>12</v>
      </c>
      <c r="S424" s="16">
        <v>19</v>
      </c>
      <c r="T424" s="69">
        <v>22</v>
      </c>
    </row>
    <row r="425" spans="1:20">
      <c r="A425" s="16">
        <v>2025</v>
      </c>
      <c r="B425" s="168" t="s">
        <v>250</v>
      </c>
      <c r="C425" s="168" t="s">
        <v>739</v>
      </c>
      <c r="D425" s="168" t="s">
        <v>863</v>
      </c>
      <c r="E425" s="168" t="s">
        <v>1109</v>
      </c>
      <c r="F425" s="68">
        <v>29</v>
      </c>
      <c r="G425" s="16">
        <v>27</v>
      </c>
      <c r="H425" s="16">
        <v>28</v>
      </c>
      <c r="I425" s="16">
        <v>31</v>
      </c>
      <c r="J425" s="69">
        <v>32</v>
      </c>
      <c r="K425" s="68">
        <v>28</v>
      </c>
      <c r="L425" s="16">
        <v>23</v>
      </c>
      <c r="M425" s="16">
        <v>26</v>
      </c>
      <c r="N425" s="16">
        <v>30</v>
      </c>
      <c r="O425" s="69">
        <v>32</v>
      </c>
      <c r="P425" s="68">
        <v>1</v>
      </c>
      <c r="Q425" s="16">
        <v>0</v>
      </c>
      <c r="R425" s="16">
        <v>0</v>
      </c>
      <c r="S425" s="16">
        <v>3</v>
      </c>
      <c r="T425" s="69">
        <v>6</v>
      </c>
    </row>
    <row r="426" spans="1:20">
      <c r="A426" s="16">
        <v>2025</v>
      </c>
      <c r="B426" s="168" t="s">
        <v>250</v>
      </c>
      <c r="C426" s="168" t="s">
        <v>739</v>
      </c>
      <c r="D426" s="168" t="s">
        <v>863</v>
      </c>
      <c r="E426" s="168" t="s">
        <v>369</v>
      </c>
      <c r="F426" s="68">
        <v>30</v>
      </c>
      <c r="G426" s="16">
        <v>28</v>
      </c>
      <c r="H426" s="16">
        <v>28</v>
      </c>
      <c r="I426" s="16">
        <v>32</v>
      </c>
      <c r="J426" s="69">
        <v>32</v>
      </c>
      <c r="K426" s="68">
        <v>28</v>
      </c>
      <c r="L426" s="16">
        <v>20</v>
      </c>
      <c r="M426" s="16">
        <v>24</v>
      </c>
      <c r="N426" s="16">
        <v>30</v>
      </c>
      <c r="O426" s="69">
        <v>32</v>
      </c>
      <c r="P426" s="68">
        <v>2</v>
      </c>
      <c r="Q426" s="16">
        <v>0</v>
      </c>
      <c r="R426" s="16">
        <v>0</v>
      </c>
      <c r="S426" s="16">
        <v>5</v>
      </c>
      <c r="T426" s="69">
        <v>9</v>
      </c>
    </row>
    <row r="427" spans="1:20">
      <c r="A427" s="16">
        <v>2025</v>
      </c>
      <c r="B427" s="168" t="s">
        <v>250</v>
      </c>
      <c r="C427" s="168" t="s">
        <v>739</v>
      </c>
      <c r="D427" s="168" t="s">
        <v>863</v>
      </c>
      <c r="E427" s="168" t="s">
        <v>355</v>
      </c>
      <c r="F427" s="68">
        <v>30</v>
      </c>
      <c r="G427" s="16">
        <v>28</v>
      </c>
      <c r="H427" s="16">
        <v>28</v>
      </c>
      <c r="I427" s="16">
        <v>32</v>
      </c>
      <c r="J427" s="69">
        <v>32</v>
      </c>
      <c r="K427" s="68">
        <v>27</v>
      </c>
      <c r="L427" s="16">
        <v>18</v>
      </c>
      <c r="M427" s="16">
        <v>23</v>
      </c>
      <c r="N427" s="16">
        <v>30</v>
      </c>
      <c r="O427" s="69">
        <v>32</v>
      </c>
      <c r="P427" s="68">
        <v>3</v>
      </c>
      <c r="Q427" s="16">
        <v>0</v>
      </c>
      <c r="R427" s="16">
        <v>1</v>
      </c>
      <c r="S427" s="16">
        <v>6</v>
      </c>
      <c r="T427" s="69">
        <v>11</v>
      </c>
    </row>
    <row r="428" spans="1:20">
      <c r="A428" s="16">
        <v>2025</v>
      </c>
      <c r="B428" s="168" t="s">
        <v>250</v>
      </c>
      <c r="C428" s="168" t="s">
        <v>739</v>
      </c>
      <c r="D428" s="168" t="s">
        <v>863</v>
      </c>
      <c r="E428" s="168" t="s">
        <v>356</v>
      </c>
      <c r="F428" s="68">
        <v>30</v>
      </c>
      <c r="G428" s="16">
        <v>27</v>
      </c>
      <c r="H428" s="16">
        <v>28</v>
      </c>
      <c r="I428" s="16">
        <v>32</v>
      </c>
      <c r="J428" s="69">
        <v>32</v>
      </c>
      <c r="K428" s="68">
        <v>25</v>
      </c>
      <c r="L428" s="16">
        <v>17</v>
      </c>
      <c r="M428" s="16">
        <v>21</v>
      </c>
      <c r="N428" s="16">
        <v>29</v>
      </c>
      <c r="O428" s="69">
        <v>32</v>
      </c>
      <c r="P428" s="68">
        <v>4</v>
      </c>
      <c r="Q428" s="16">
        <v>0</v>
      </c>
      <c r="R428" s="16">
        <v>1</v>
      </c>
      <c r="S428" s="16">
        <v>8</v>
      </c>
      <c r="T428" s="69">
        <v>12</v>
      </c>
    </row>
    <row r="429" spans="1:20">
      <c r="A429" s="16">
        <v>2025</v>
      </c>
      <c r="B429" s="168" t="s">
        <v>250</v>
      </c>
      <c r="C429" s="168" t="s">
        <v>739</v>
      </c>
      <c r="D429" s="168" t="s">
        <v>863</v>
      </c>
      <c r="E429" s="168" t="s">
        <v>357</v>
      </c>
      <c r="F429" s="68">
        <v>30</v>
      </c>
      <c r="G429" s="16">
        <v>27</v>
      </c>
      <c r="H429" s="16">
        <v>28</v>
      </c>
      <c r="I429" s="16">
        <v>32</v>
      </c>
      <c r="J429" s="69">
        <v>32</v>
      </c>
      <c r="K429" s="68">
        <v>24</v>
      </c>
      <c r="L429" s="16">
        <v>14</v>
      </c>
      <c r="M429" s="16">
        <v>19</v>
      </c>
      <c r="N429" s="16">
        <v>28</v>
      </c>
      <c r="O429" s="69">
        <v>31</v>
      </c>
      <c r="P429" s="68">
        <v>6</v>
      </c>
      <c r="Q429" s="16">
        <v>0</v>
      </c>
      <c r="R429" s="16">
        <v>2</v>
      </c>
      <c r="S429" s="16">
        <v>10</v>
      </c>
      <c r="T429" s="69">
        <v>14</v>
      </c>
    </row>
    <row r="430" spans="1:20">
      <c r="A430" s="16">
        <v>2025</v>
      </c>
      <c r="B430" s="168" t="s">
        <v>250</v>
      </c>
      <c r="C430" s="168" t="s">
        <v>739</v>
      </c>
      <c r="D430" s="168" t="s">
        <v>863</v>
      </c>
      <c r="E430" s="168" t="s">
        <v>358</v>
      </c>
      <c r="F430" s="68">
        <v>29</v>
      </c>
      <c r="G430" s="16">
        <v>26</v>
      </c>
      <c r="H430" s="16">
        <v>28</v>
      </c>
      <c r="I430" s="16">
        <v>31</v>
      </c>
      <c r="J430" s="69">
        <v>32</v>
      </c>
      <c r="K430" s="68">
        <v>22</v>
      </c>
      <c r="L430" s="16">
        <v>12</v>
      </c>
      <c r="M430" s="16">
        <v>17</v>
      </c>
      <c r="N430" s="16">
        <v>26</v>
      </c>
      <c r="O430" s="69">
        <v>30</v>
      </c>
      <c r="P430" s="68">
        <v>7</v>
      </c>
      <c r="Q430" s="16">
        <v>0</v>
      </c>
      <c r="R430" s="16">
        <v>3</v>
      </c>
      <c r="S430" s="16">
        <v>11</v>
      </c>
      <c r="T430" s="69">
        <v>15</v>
      </c>
    </row>
    <row r="431" spans="1:20">
      <c r="A431" s="16">
        <v>2025</v>
      </c>
      <c r="B431" s="168" t="s">
        <v>250</v>
      </c>
      <c r="C431" s="168" t="s">
        <v>739</v>
      </c>
      <c r="D431" s="168" t="s">
        <v>863</v>
      </c>
      <c r="E431" s="168" t="s">
        <v>359</v>
      </c>
      <c r="F431" s="68">
        <v>29</v>
      </c>
      <c r="G431" s="16">
        <v>25</v>
      </c>
      <c r="H431" s="16">
        <v>27</v>
      </c>
      <c r="I431" s="16">
        <v>31</v>
      </c>
      <c r="J431" s="69">
        <v>32</v>
      </c>
      <c r="K431" s="68">
        <v>20</v>
      </c>
      <c r="L431" s="16">
        <v>11</v>
      </c>
      <c r="M431" s="16">
        <v>16</v>
      </c>
      <c r="N431" s="16">
        <v>25</v>
      </c>
      <c r="O431" s="69">
        <v>29</v>
      </c>
      <c r="P431" s="68">
        <v>8</v>
      </c>
      <c r="Q431" s="16">
        <v>1</v>
      </c>
      <c r="R431" s="16">
        <v>5</v>
      </c>
      <c r="S431" s="16">
        <v>12</v>
      </c>
      <c r="T431" s="69">
        <v>16</v>
      </c>
    </row>
    <row r="432" spans="1:20">
      <c r="A432" s="16">
        <v>2025</v>
      </c>
      <c r="B432" s="168" t="s">
        <v>250</v>
      </c>
      <c r="C432" s="168" t="s">
        <v>739</v>
      </c>
      <c r="D432" s="168" t="s">
        <v>863</v>
      </c>
      <c r="E432" s="168" t="s">
        <v>360</v>
      </c>
      <c r="F432" s="68">
        <v>28</v>
      </c>
      <c r="G432" s="16">
        <v>25</v>
      </c>
      <c r="H432" s="16">
        <v>27</v>
      </c>
      <c r="I432" s="16">
        <v>31</v>
      </c>
      <c r="J432" s="69">
        <v>32</v>
      </c>
      <c r="K432" s="68">
        <v>19</v>
      </c>
      <c r="L432" s="16">
        <v>10</v>
      </c>
      <c r="M432" s="16">
        <v>14</v>
      </c>
      <c r="N432" s="16">
        <v>23</v>
      </c>
      <c r="O432" s="69">
        <v>28</v>
      </c>
      <c r="P432" s="68">
        <v>10</v>
      </c>
      <c r="Q432" s="16">
        <v>2</v>
      </c>
      <c r="R432" s="16">
        <v>6</v>
      </c>
      <c r="S432" s="16">
        <v>13</v>
      </c>
      <c r="T432" s="69">
        <v>17</v>
      </c>
    </row>
    <row r="433" spans="1:20">
      <c r="A433" s="16">
        <v>2025</v>
      </c>
      <c r="B433" s="168" t="s">
        <v>250</v>
      </c>
      <c r="C433" s="168" t="s">
        <v>739</v>
      </c>
      <c r="D433" s="168" t="s">
        <v>863</v>
      </c>
      <c r="E433" s="168" t="s">
        <v>361</v>
      </c>
      <c r="F433" s="68">
        <v>28</v>
      </c>
      <c r="G433" s="16">
        <v>24</v>
      </c>
      <c r="H433" s="16">
        <v>27</v>
      </c>
      <c r="I433" s="16">
        <v>30</v>
      </c>
      <c r="J433" s="69">
        <v>32</v>
      </c>
      <c r="K433" s="68">
        <v>16</v>
      </c>
      <c r="L433" s="16">
        <v>8</v>
      </c>
      <c r="M433" s="16">
        <v>12</v>
      </c>
      <c r="N433" s="16">
        <v>20</v>
      </c>
      <c r="O433" s="69">
        <v>24</v>
      </c>
      <c r="P433" s="68">
        <v>12</v>
      </c>
      <c r="Q433" s="16">
        <v>5</v>
      </c>
      <c r="R433" s="16">
        <v>8</v>
      </c>
      <c r="S433" s="16">
        <v>15</v>
      </c>
      <c r="T433" s="69">
        <v>19</v>
      </c>
    </row>
    <row r="434" spans="1:20">
      <c r="A434" s="16">
        <v>2025</v>
      </c>
      <c r="B434" s="168" t="s">
        <v>250</v>
      </c>
      <c r="C434" s="168" t="s">
        <v>739</v>
      </c>
      <c r="D434" s="168" t="s">
        <v>863</v>
      </c>
      <c r="E434" s="168" t="s">
        <v>362</v>
      </c>
      <c r="F434" s="68">
        <v>28</v>
      </c>
      <c r="G434" s="16">
        <v>23</v>
      </c>
      <c r="H434" s="16">
        <v>26</v>
      </c>
      <c r="I434" s="16">
        <v>29</v>
      </c>
      <c r="J434" s="69">
        <v>31</v>
      </c>
      <c r="K434" s="68">
        <v>13</v>
      </c>
      <c r="L434" s="16">
        <v>5</v>
      </c>
      <c r="M434" s="16">
        <v>9</v>
      </c>
      <c r="N434" s="16">
        <v>17</v>
      </c>
      <c r="O434" s="69">
        <v>21</v>
      </c>
      <c r="P434" s="68">
        <v>14</v>
      </c>
      <c r="Q434" s="16">
        <v>7</v>
      </c>
      <c r="R434" s="16">
        <v>10</v>
      </c>
      <c r="S434" s="16">
        <v>17</v>
      </c>
      <c r="T434" s="69">
        <v>21</v>
      </c>
    </row>
    <row r="435" spans="1:20">
      <c r="A435" s="16">
        <v>2025</v>
      </c>
      <c r="B435" s="168" t="s">
        <v>250</v>
      </c>
      <c r="C435" s="168" t="s">
        <v>739</v>
      </c>
      <c r="D435" s="168" t="s">
        <v>863</v>
      </c>
      <c r="E435" s="168" t="s">
        <v>363</v>
      </c>
      <c r="F435" s="68">
        <v>27</v>
      </c>
      <c r="G435" s="16">
        <v>22</v>
      </c>
      <c r="H435" s="16">
        <v>25</v>
      </c>
      <c r="I435" s="16">
        <v>28</v>
      </c>
      <c r="J435" s="69">
        <v>30</v>
      </c>
      <c r="K435" s="68">
        <v>10</v>
      </c>
      <c r="L435" s="16">
        <v>3</v>
      </c>
      <c r="M435" s="16">
        <v>7</v>
      </c>
      <c r="N435" s="16">
        <v>14</v>
      </c>
      <c r="O435" s="69">
        <v>18</v>
      </c>
      <c r="P435" s="68">
        <v>16</v>
      </c>
      <c r="Q435" s="16">
        <v>8</v>
      </c>
      <c r="R435" s="16">
        <v>12</v>
      </c>
      <c r="S435" s="16">
        <v>19</v>
      </c>
      <c r="T435" s="69">
        <v>22</v>
      </c>
    </row>
    <row r="436" spans="1:20">
      <c r="A436" s="16">
        <v>2025</v>
      </c>
      <c r="B436" s="168" t="s">
        <v>250</v>
      </c>
      <c r="C436" s="168" t="s">
        <v>739</v>
      </c>
      <c r="D436" s="168" t="s">
        <v>863</v>
      </c>
      <c r="E436" s="168" t="s">
        <v>364</v>
      </c>
      <c r="F436" s="68">
        <v>26</v>
      </c>
      <c r="G436" s="16">
        <v>20</v>
      </c>
      <c r="H436" s="16">
        <v>23</v>
      </c>
      <c r="I436" s="16">
        <v>28</v>
      </c>
      <c r="J436" s="69">
        <v>30</v>
      </c>
      <c r="K436" s="68">
        <v>8</v>
      </c>
      <c r="L436" s="16">
        <v>1</v>
      </c>
      <c r="M436" s="16">
        <v>5</v>
      </c>
      <c r="N436" s="16">
        <v>12</v>
      </c>
      <c r="O436" s="69">
        <v>16</v>
      </c>
      <c r="P436" s="68">
        <v>17</v>
      </c>
      <c r="Q436" s="16">
        <v>9</v>
      </c>
      <c r="R436" s="16">
        <v>13</v>
      </c>
      <c r="S436" s="16">
        <v>20</v>
      </c>
      <c r="T436" s="69">
        <v>23</v>
      </c>
    </row>
    <row r="437" spans="1:20">
      <c r="A437" s="16">
        <v>2025</v>
      </c>
      <c r="B437" s="168" t="s">
        <v>250</v>
      </c>
      <c r="C437" s="168" t="s">
        <v>739</v>
      </c>
      <c r="D437" s="168" t="s">
        <v>863</v>
      </c>
      <c r="E437" s="168" t="s">
        <v>365</v>
      </c>
      <c r="F437" s="68">
        <v>25</v>
      </c>
      <c r="G437" s="16">
        <v>18</v>
      </c>
      <c r="H437" s="16">
        <v>22</v>
      </c>
      <c r="I437" s="16">
        <v>27</v>
      </c>
      <c r="J437" s="69">
        <v>29</v>
      </c>
      <c r="K437" s="68">
        <v>6</v>
      </c>
      <c r="L437" s="16">
        <v>0</v>
      </c>
      <c r="M437" s="16">
        <v>3</v>
      </c>
      <c r="N437" s="16">
        <v>10</v>
      </c>
      <c r="O437" s="69">
        <v>14</v>
      </c>
      <c r="P437" s="68">
        <v>17</v>
      </c>
      <c r="Q437" s="16">
        <v>9</v>
      </c>
      <c r="R437" s="16">
        <v>14</v>
      </c>
      <c r="S437" s="16">
        <v>21</v>
      </c>
      <c r="T437" s="69">
        <v>23</v>
      </c>
    </row>
    <row r="438" spans="1:20">
      <c r="A438" s="16">
        <v>2025</v>
      </c>
      <c r="B438" s="168" t="s">
        <v>250</v>
      </c>
      <c r="C438" s="168" t="s">
        <v>739</v>
      </c>
      <c r="D438" s="168" t="s">
        <v>863</v>
      </c>
      <c r="E438" s="168" t="s">
        <v>737</v>
      </c>
      <c r="F438" s="68">
        <v>24</v>
      </c>
      <c r="G438" s="16">
        <v>15</v>
      </c>
      <c r="H438" s="16">
        <v>20</v>
      </c>
      <c r="I438" s="16">
        <v>26</v>
      </c>
      <c r="J438" s="69">
        <v>28</v>
      </c>
      <c r="K438" s="68">
        <v>5</v>
      </c>
      <c r="L438" s="16">
        <v>0</v>
      </c>
      <c r="M438" s="16">
        <v>2</v>
      </c>
      <c r="N438" s="16">
        <v>8</v>
      </c>
      <c r="O438" s="69">
        <v>12</v>
      </c>
      <c r="P438" s="68">
        <v>17</v>
      </c>
      <c r="Q438" s="16">
        <v>8</v>
      </c>
      <c r="R438" s="16">
        <v>13</v>
      </c>
      <c r="S438" s="16">
        <v>20</v>
      </c>
      <c r="T438" s="69">
        <v>23</v>
      </c>
    </row>
    <row r="439" spans="1:20">
      <c r="A439" s="16">
        <v>2025</v>
      </c>
      <c r="B439" s="168" t="s">
        <v>250</v>
      </c>
      <c r="C439" s="168" t="s">
        <v>739</v>
      </c>
      <c r="D439" s="168" t="s">
        <v>864</v>
      </c>
      <c r="E439" s="168" t="s">
        <v>1109</v>
      </c>
      <c r="F439" s="68">
        <v>29</v>
      </c>
      <c r="G439" s="16">
        <v>27</v>
      </c>
      <c r="H439" s="16">
        <v>28</v>
      </c>
      <c r="I439" s="16">
        <v>31</v>
      </c>
      <c r="J439" s="69">
        <v>32</v>
      </c>
      <c r="K439" s="68">
        <v>28</v>
      </c>
      <c r="L439" s="16">
        <v>22</v>
      </c>
      <c r="M439" s="16">
        <v>26</v>
      </c>
      <c r="N439" s="16">
        <v>30</v>
      </c>
      <c r="O439" s="69">
        <v>32</v>
      </c>
      <c r="P439" s="68">
        <v>1</v>
      </c>
      <c r="Q439" s="16">
        <v>0</v>
      </c>
      <c r="R439" s="16">
        <v>0</v>
      </c>
      <c r="S439" s="16">
        <v>3</v>
      </c>
      <c r="T439" s="69">
        <v>6</v>
      </c>
    </row>
    <row r="440" spans="1:20">
      <c r="A440" s="16">
        <v>2025</v>
      </c>
      <c r="B440" s="168" t="s">
        <v>250</v>
      </c>
      <c r="C440" s="168" t="s">
        <v>739</v>
      </c>
      <c r="D440" s="168" t="s">
        <v>864</v>
      </c>
      <c r="E440" s="168" t="s">
        <v>369</v>
      </c>
      <c r="F440" s="68">
        <v>30</v>
      </c>
      <c r="G440" s="16">
        <v>28</v>
      </c>
      <c r="H440" s="16">
        <v>28</v>
      </c>
      <c r="I440" s="16">
        <v>32</v>
      </c>
      <c r="J440" s="69">
        <v>32</v>
      </c>
      <c r="K440" s="68">
        <v>28</v>
      </c>
      <c r="L440" s="16">
        <v>22</v>
      </c>
      <c r="M440" s="16">
        <v>25</v>
      </c>
      <c r="N440" s="16">
        <v>30</v>
      </c>
      <c r="O440" s="69">
        <v>32</v>
      </c>
      <c r="P440" s="68">
        <v>1</v>
      </c>
      <c r="Q440" s="16">
        <v>0</v>
      </c>
      <c r="R440" s="16">
        <v>0</v>
      </c>
      <c r="S440" s="16">
        <v>4</v>
      </c>
      <c r="T440" s="69">
        <v>8</v>
      </c>
    </row>
    <row r="441" spans="1:20">
      <c r="A441" s="16">
        <v>2025</v>
      </c>
      <c r="B441" s="168" t="s">
        <v>250</v>
      </c>
      <c r="C441" s="168" t="s">
        <v>739</v>
      </c>
      <c r="D441" s="168" t="s">
        <v>864</v>
      </c>
      <c r="E441" s="168" t="s">
        <v>355</v>
      </c>
      <c r="F441" s="68">
        <v>30</v>
      </c>
      <c r="G441" s="16">
        <v>28</v>
      </c>
      <c r="H441" s="16">
        <v>28</v>
      </c>
      <c r="I441" s="16">
        <v>32</v>
      </c>
      <c r="J441" s="69">
        <v>32</v>
      </c>
      <c r="K441" s="68">
        <v>27</v>
      </c>
      <c r="L441" s="16">
        <v>20</v>
      </c>
      <c r="M441" s="16">
        <v>24</v>
      </c>
      <c r="N441" s="16">
        <v>30</v>
      </c>
      <c r="O441" s="69">
        <v>32</v>
      </c>
      <c r="P441" s="68">
        <v>2</v>
      </c>
      <c r="Q441" s="16">
        <v>0</v>
      </c>
      <c r="R441" s="16">
        <v>0</v>
      </c>
      <c r="S441" s="16">
        <v>5</v>
      </c>
      <c r="T441" s="69">
        <v>9</v>
      </c>
    </row>
    <row r="442" spans="1:20">
      <c r="A442" s="16">
        <v>2025</v>
      </c>
      <c r="B442" s="168" t="s">
        <v>250</v>
      </c>
      <c r="C442" s="168" t="s">
        <v>739</v>
      </c>
      <c r="D442" s="168" t="s">
        <v>864</v>
      </c>
      <c r="E442" s="168" t="s">
        <v>356</v>
      </c>
      <c r="F442" s="68">
        <v>30</v>
      </c>
      <c r="G442" s="16">
        <v>27</v>
      </c>
      <c r="H442" s="16">
        <v>28</v>
      </c>
      <c r="I442" s="16">
        <v>32</v>
      </c>
      <c r="J442" s="69">
        <v>32</v>
      </c>
      <c r="K442" s="68">
        <v>26</v>
      </c>
      <c r="L442" s="16">
        <v>18</v>
      </c>
      <c r="M442" s="16">
        <v>22</v>
      </c>
      <c r="N442" s="16">
        <v>29</v>
      </c>
      <c r="O442" s="69">
        <v>32</v>
      </c>
      <c r="P442" s="68">
        <v>3</v>
      </c>
      <c r="Q442" s="16">
        <v>0</v>
      </c>
      <c r="R442" s="16">
        <v>1</v>
      </c>
      <c r="S442" s="16">
        <v>7</v>
      </c>
      <c r="T442" s="69">
        <v>11</v>
      </c>
    </row>
    <row r="443" spans="1:20">
      <c r="A443" s="16">
        <v>2025</v>
      </c>
      <c r="B443" s="168" t="s">
        <v>250</v>
      </c>
      <c r="C443" s="168" t="s">
        <v>739</v>
      </c>
      <c r="D443" s="168" t="s">
        <v>864</v>
      </c>
      <c r="E443" s="168" t="s">
        <v>357</v>
      </c>
      <c r="F443" s="68">
        <v>30</v>
      </c>
      <c r="G443" s="16">
        <v>27</v>
      </c>
      <c r="H443" s="16">
        <v>28</v>
      </c>
      <c r="I443" s="16">
        <v>32</v>
      </c>
      <c r="J443" s="69">
        <v>32</v>
      </c>
      <c r="K443" s="68">
        <v>24</v>
      </c>
      <c r="L443" s="16">
        <v>15</v>
      </c>
      <c r="M443" s="16">
        <v>20</v>
      </c>
      <c r="N443" s="16">
        <v>28</v>
      </c>
      <c r="O443" s="69">
        <v>31</v>
      </c>
      <c r="P443" s="68">
        <v>5</v>
      </c>
      <c r="Q443" s="16">
        <v>0</v>
      </c>
      <c r="R443" s="16">
        <v>2</v>
      </c>
      <c r="S443" s="16">
        <v>9</v>
      </c>
      <c r="T443" s="69">
        <v>13</v>
      </c>
    </row>
    <row r="444" spans="1:20">
      <c r="A444" s="16">
        <v>2025</v>
      </c>
      <c r="B444" s="168" t="s">
        <v>250</v>
      </c>
      <c r="C444" s="168" t="s">
        <v>739</v>
      </c>
      <c r="D444" s="168" t="s">
        <v>864</v>
      </c>
      <c r="E444" s="168" t="s">
        <v>358</v>
      </c>
      <c r="F444" s="68">
        <v>30</v>
      </c>
      <c r="G444" s="16">
        <v>27</v>
      </c>
      <c r="H444" s="16">
        <v>28</v>
      </c>
      <c r="I444" s="16">
        <v>32</v>
      </c>
      <c r="J444" s="69">
        <v>32</v>
      </c>
      <c r="K444" s="68">
        <v>23</v>
      </c>
      <c r="L444" s="16">
        <v>14</v>
      </c>
      <c r="M444" s="16">
        <v>18</v>
      </c>
      <c r="N444" s="16">
        <v>27</v>
      </c>
      <c r="O444" s="69">
        <v>31</v>
      </c>
      <c r="P444" s="68">
        <v>7</v>
      </c>
      <c r="Q444" s="16">
        <v>0</v>
      </c>
      <c r="R444" s="16">
        <v>3</v>
      </c>
      <c r="S444" s="16">
        <v>10</v>
      </c>
      <c r="T444" s="69">
        <v>14</v>
      </c>
    </row>
    <row r="445" spans="1:20">
      <c r="A445" s="16">
        <v>2025</v>
      </c>
      <c r="B445" s="168" t="s">
        <v>250</v>
      </c>
      <c r="C445" s="168" t="s">
        <v>739</v>
      </c>
      <c r="D445" s="168" t="s">
        <v>864</v>
      </c>
      <c r="E445" s="168" t="s">
        <v>359</v>
      </c>
      <c r="F445" s="68">
        <v>29</v>
      </c>
      <c r="G445" s="16">
        <v>26</v>
      </c>
      <c r="H445" s="16">
        <v>28</v>
      </c>
      <c r="I445" s="16">
        <v>31</v>
      </c>
      <c r="J445" s="69">
        <v>32</v>
      </c>
      <c r="K445" s="68">
        <v>21</v>
      </c>
      <c r="L445" s="16">
        <v>13</v>
      </c>
      <c r="M445" s="16">
        <v>17</v>
      </c>
      <c r="N445" s="16">
        <v>25</v>
      </c>
      <c r="O445" s="69">
        <v>29</v>
      </c>
      <c r="P445" s="68">
        <v>8</v>
      </c>
      <c r="Q445" s="16">
        <v>1</v>
      </c>
      <c r="R445" s="16">
        <v>4</v>
      </c>
      <c r="S445" s="16">
        <v>12</v>
      </c>
      <c r="T445" s="69">
        <v>15</v>
      </c>
    </row>
    <row r="446" spans="1:20">
      <c r="A446" s="16">
        <v>2025</v>
      </c>
      <c r="B446" s="168" t="s">
        <v>250</v>
      </c>
      <c r="C446" s="168" t="s">
        <v>739</v>
      </c>
      <c r="D446" s="168" t="s">
        <v>864</v>
      </c>
      <c r="E446" s="168" t="s">
        <v>360</v>
      </c>
      <c r="F446" s="68">
        <v>29</v>
      </c>
      <c r="G446" s="16">
        <v>25</v>
      </c>
      <c r="H446" s="16">
        <v>27</v>
      </c>
      <c r="I446" s="16">
        <v>31</v>
      </c>
      <c r="J446" s="69">
        <v>32</v>
      </c>
      <c r="K446" s="68">
        <v>19</v>
      </c>
      <c r="L446" s="16">
        <v>10</v>
      </c>
      <c r="M446" s="16">
        <v>15</v>
      </c>
      <c r="N446" s="16">
        <v>23</v>
      </c>
      <c r="O446" s="69">
        <v>28</v>
      </c>
      <c r="P446" s="68">
        <v>9</v>
      </c>
      <c r="Q446" s="16">
        <v>2</v>
      </c>
      <c r="R446" s="16">
        <v>6</v>
      </c>
      <c r="S446" s="16">
        <v>13</v>
      </c>
      <c r="T446" s="69">
        <v>17</v>
      </c>
    </row>
    <row r="447" spans="1:20">
      <c r="A447" s="16">
        <v>2025</v>
      </c>
      <c r="B447" s="168" t="s">
        <v>250</v>
      </c>
      <c r="C447" s="168" t="s">
        <v>739</v>
      </c>
      <c r="D447" s="168" t="s">
        <v>864</v>
      </c>
      <c r="E447" s="168" t="s">
        <v>361</v>
      </c>
      <c r="F447" s="68">
        <v>28</v>
      </c>
      <c r="G447" s="16">
        <v>25</v>
      </c>
      <c r="H447" s="16">
        <v>27</v>
      </c>
      <c r="I447" s="16">
        <v>30</v>
      </c>
      <c r="J447" s="69">
        <v>32</v>
      </c>
      <c r="K447" s="68">
        <v>16</v>
      </c>
      <c r="L447" s="16">
        <v>8</v>
      </c>
      <c r="M447" s="16">
        <v>12</v>
      </c>
      <c r="N447" s="16">
        <v>20</v>
      </c>
      <c r="O447" s="69">
        <v>25</v>
      </c>
      <c r="P447" s="68">
        <v>12</v>
      </c>
      <c r="Q447" s="16">
        <v>4</v>
      </c>
      <c r="R447" s="16">
        <v>8</v>
      </c>
      <c r="S447" s="16">
        <v>15</v>
      </c>
      <c r="T447" s="69">
        <v>19</v>
      </c>
    </row>
    <row r="448" spans="1:20">
      <c r="A448" s="16">
        <v>2025</v>
      </c>
      <c r="B448" s="168" t="s">
        <v>250</v>
      </c>
      <c r="C448" s="168" t="s">
        <v>739</v>
      </c>
      <c r="D448" s="168" t="s">
        <v>864</v>
      </c>
      <c r="E448" s="168" t="s">
        <v>362</v>
      </c>
      <c r="F448" s="68">
        <v>28</v>
      </c>
      <c r="G448" s="16">
        <v>24</v>
      </c>
      <c r="H448" s="16">
        <v>26</v>
      </c>
      <c r="I448" s="16">
        <v>29</v>
      </c>
      <c r="J448" s="69">
        <v>31</v>
      </c>
      <c r="K448" s="68">
        <v>14</v>
      </c>
      <c r="L448" s="16">
        <v>6</v>
      </c>
      <c r="M448" s="16">
        <v>10</v>
      </c>
      <c r="N448" s="16">
        <v>18</v>
      </c>
      <c r="O448" s="69">
        <v>22</v>
      </c>
      <c r="P448" s="68">
        <v>13</v>
      </c>
      <c r="Q448" s="16">
        <v>6</v>
      </c>
      <c r="R448" s="16">
        <v>10</v>
      </c>
      <c r="S448" s="16">
        <v>17</v>
      </c>
      <c r="T448" s="69">
        <v>20</v>
      </c>
    </row>
    <row r="449" spans="1:20">
      <c r="A449" s="16">
        <v>2025</v>
      </c>
      <c r="B449" s="168" t="s">
        <v>250</v>
      </c>
      <c r="C449" s="168" t="s">
        <v>739</v>
      </c>
      <c r="D449" s="168" t="s">
        <v>864</v>
      </c>
      <c r="E449" s="168" t="s">
        <v>363</v>
      </c>
      <c r="F449" s="68">
        <v>27</v>
      </c>
      <c r="G449" s="16">
        <v>23</v>
      </c>
      <c r="H449" s="16">
        <v>25</v>
      </c>
      <c r="I449" s="16">
        <v>29</v>
      </c>
      <c r="J449" s="69">
        <v>31</v>
      </c>
      <c r="K449" s="68">
        <v>11</v>
      </c>
      <c r="L449" s="16">
        <v>4</v>
      </c>
      <c r="M449" s="16">
        <v>7</v>
      </c>
      <c r="N449" s="16">
        <v>15</v>
      </c>
      <c r="O449" s="69">
        <v>19</v>
      </c>
      <c r="P449" s="68">
        <v>15</v>
      </c>
      <c r="Q449" s="16">
        <v>8</v>
      </c>
      <c r="R449" s="16">
        <v>12</v>
      </c>
      <c r="S449" s="16">
        <v>19</v>
      </c>
      <c r="T449" s="69">
        <v>22</v>
      </c>
    </row>
    <row r="450" spans="1:20">
      <c r="A450" s="16">
        <v>2025</v>
      </c>
      <c r="B450" s="168" t="s">
        <v>250</v>
      </c>
      <c r="C450" s="168" t="s">
        <v>739</v>
      </c>
      <c r="D450" s="168" t="s">
        <v>864</v>
      </c>
      <c r="E450" s="168" t="s">
        <v>364</v>
      </c>
      <c r="F450" s="68">
        <v>27</v>
      </c>
      <c r="G450" s="16">
        <v>21</v>
      </c>
      <c r="H450" s="16">
        <v>24</v>
      </c>
      <c r="I450" s="16">
        <v>28</v>
      </c>
      <c r="J450" s="69">
        <v>30</v>
      </c>
      <c r="K450" s="68">
        <v>9</v>
      </c>
      <c r="L450" s="16">
        <v>2</v>
      </c>
      <c r="M450" s="16">
        <v>5</v>
      </c>
      <c r="N450" s="16">
        <v>13</v>
      </c>
      <c r="O450" s="69">
        <v>17</v>
      </c>
      <c r="P450" s="68">
        <v>17</v>
      </c>
      <c r="Q450" s="16">
        <v>9</v>
      </c>
      <c r="R450" s="16">
        <v>13</v>
      </c>
      <c r="S450" s="16">
        <v>20</v>
      </c>
      <c r="T450" s="69">
        <v>23</v>
      </c>
    </row>
    <row r="451" spans="1:20">
      <c r="A451" s="16">
        <v>2025</v>
      </c>
      <c r="B451" s="168" t="s">
        <v>250</v>
      </c>
      <c r="C451" s="168" t="s">
        <v>739</v>
      </c>
      <c r="D451" s="168" t="s">
        <v>864</v>
      </c>
      <c r="E451" s="168" t="s">
        <v>365</v>
      </c>
      <c r="F451" s="68">
        <v>26</v>
      </c>
      <c r="G451" s="16">
        <v>19</v>
      </c>
      <c r="H451" s="16">
        <v>23</v>
      </c>
      <c r="I451" s="16">
        <v>28</v>
      </c>
      <c r="J451" s="69">
        <v>29</v>
      </c>
      <c r="K451" s="68">
        <v>7</v>
      </c>
      <c r="L451" s="16">
        <v>1</v>
      </c>
      <c r="M451" s="16">
        <v>4</v>
      </c>
      <c r="N451" s="16">
        <v>11</v>
      </c>
      <c r="O451" s="69">
        <v>15</v>
      </c>
      <c r="P451" s="68">
        <v>18</v>
      </c>
      <c r="Q451" s="16">
        <v>9</v>
      </c>
      <c r="R451" s="16">
        <v>14</v>
      </c>
      <c r="S451" s="16">
        <v>21</v>
      </c>
      <c r="T451" s="69">
        <v>23</v>
      </c>
    </row>
    <row r="452" spans="1:20">
      <c r="A452" s="16">
        <v>2025</v>
      </c>
      <c r="B452" s="168" t="s">
        <v>250</v>
      </c>
      <c r="C452" s="168" t="s">
        <v>739</v>
      </c>
      <c r="D452" s="168" t="s">
        <v>864</v>
      </c>
      <c r="E452" s="168" t="s">
        <v>737</v>
      </c>
      <c r="F452" s="68">
        <v>24</v>
      </c>
      <c r="G452" s="16">
        <v>17</v>
      </c>
      <c r="H452" s="16">
        <v>21</v>
      </c>
      <c r="I452" s="16">
        <v>27</v>
      </c>
      <c r="J452" s="69">
        <v>28</v>
      </c>
      <c r="K452" s="68">
        <v>6</v>
      </c>
      <c r="L452" s="16">
        <v>0</v>
      </c>
      <c r="M452" s="16">
        <v>3</v>
      </c>
      <c r="N452" s="16">
        <v>9</v>
      </c>
      <c r="O452" s="69">
        <v>13</v>
      </c>
      <c r="P452" s="68">
        <v>17</v>
      </c>
      <c r="Q452" s="16">
        <v>9</v>
      </c>
      <c r="R452" s="16">
        <v>14</v>
      </c>
      <c r="S452" s="16">
        <v>20</v>
      </c>
      <c r="T452" s="69">
        <v>23</v>
      </c>
    </row>
    <row r="453" spans="1:20">
      <c r="A453" s="16">
        <v>2016</v>
      </c>
      <c r="B453" s="168" t="s">
        <v>256</v>
      </c>
      <c r="C453" s="168" t="s">
        <v>740</v>
      </c>
      <c r="D453" s="168" t="s">
        <v>741</v>
      </c>
      <c r="E453" s="168" t="s">
        <v>1109</v>
      </c>
      <c r="F453" s="68">
        <v>29</v>
      </c>
      <c r="G453" s="16">
        <v>28</v>
      </c>
      <c r="H453" s="16">
        <v>28</v>
      </c>
      <c r="I453" s="16">
        <v>31</v>
      </c>
      <c r="J453" s="69">
        <v>32</v>
      </c>
      <c r="K453" s="68">
        <v>28</v>
      </c>
      <c r="L453" s="16">
        <v>21</v>
      </c>
      <c r="M453" s="16">
        <v>25</v>
      </c>
      <c r="N453" s="16">
        <v>29</v>
      </c>
      <c r="O453" s="69">
        <v>31</v>
      </c>
      <c r="P453" s="68">
        <v>1</v>
      </c>
      <c r="Q453" s="16">
        <v>0</v>
      </c>
      <c r="R453" s="16">
        <v>0</v>
      </c>
      <c r="S453" s="16">
        <v>4</v>
      </c>
      <c r="T453" s="69">
        <v>7</v>
      </c>
    </row>
    <row r="454" spans="1:20">
      <c r="A454" s="16">
        <v>2016</v>
      </c>
      <c r="B454" s="168" t="s">
        <v>256</v>
      </c>
      <c r="C454" s="168" t="s">
        <v>740</v>
      </c>
      <c r="D454" s="168" t="s">
        <v>741</v>
      </c>
      <c r="E454" s="168" t="s">
        <v>369</v>
      </c>
      <c r="F454" s="68">
        <v>30</v>
      </c>
      <c r="G454" s="16">
        <v>28</v>
      </c>
      <c r="H454" s="16">
        <v>28</v>
      </c>
      <c r="I454" s="16">
        <v>32</v>
      </c>
      <c r="J454" s="69">
        <v>32</v>
      </c>
      <c r="K454" s="68">
        <v>27</v>
      </c>
      <c r="L454" s="16">
        <v>20</v>
      </c>
      <c r="M454" s="16">
        <v>24</v>
      </c>
      <c r="N454" s="16">
        <v>29</v>
      </c>
      <c r="O454" s="69">
        <v>31</v>
      </c>
      <c r="P454" s="68">
        <v>2</v>
      </c>
      <c r="Q454" s="16">
        <v>0</v>
      </c>
      <c r="R454" s="16">
        <v>0</v>
      </c>
      <c r="S454" s="16">
        <v>6</v>
      </c>
      <c r="T454" s="69">
        <v>9</v>
      </c>
    </row>
    <row r="455" spans="1:20">
      <c r="A455" s="16">
        <v>2016</v>
      </c>
      <c r="B455" s="168" t="s">
        <v>256</v>
      </c>
      <c r="C455" s="168" t="s">
        <v>740</v>
      </c>
      <c r="D455" s="168" t="s">
        <v>741</v>
      </c>
      <c r="E455" s="168" t="s">
        <v>355</v>
      </c>
      <c r="F455" s="68">
        <v>30</v>
      </c>
      <c r="G455" s="16">
        <v>28</v>
      </c>
      <c r="H455" s="16">
        <v>28</v>
      </c>
      <c r="I455" s="16">
        <v>32</v>
      </c>
      <c r="J455" s="69">
        <v>32</v>
      </c>
      <c r="K455" s="68">
        <v>26</v>
      </c>
      <c r="L455" s="16">
        <v>18</v>
      </c>
      <c r="M455" s="16">
        <v>22</v>
      </c>
      <c r="N455" s="16">
        <v>29</v>
      </c>
      <c r="O455" s="69">
        <v>31</v>
      </c>
      <c r="P455" s="68">
        <v>4</v>
      </c>
      <c r="Q455" s="16">
        <v>0</v>
      </c>
      <c r="R455" s="16">
        <v>1</v>
      </c>
      <c r="S455" s="16">
        <v>7</v>
      </c>
      <c r="T455" s="69">
        <v>11</v>
      </c>
    </row>
    <row r="456" spans="1:20">
      <c r="A456" s="16">
        <v>2016</v>
      </c>
      <c r="B456" s="168" t="s">
        <v>256</v>
      </c>
      <c r="C456" s="168" t="s">
        <v>740</v>
      </c>
      <c r="D456" s="168" t="s">
        <v>741</v>
      </c>
      <c r="E456" s="168" t="s">
        <v>356</v>
      </c>
      <c r="F456" s="68">
        <v>30</v>
      </c>
      <c r="G456" s="16">
        <v>27</v>
      </c>
      <c r="H456" s="16">
        <v>28</v>
      </c>
      <c r="I456" s="16">
        <v>32</v>
      </c>
      <c r="J456" s="69">
        <v>32</v>
      </c>
      <c r="K456" s="68">
        <v>24</v>
      </c>
      <c r="L456" s="16">
        <v>16</v>
      </c>
      <c r="M456" s="16">
        <v>20</v>
      </c>
      <c r="N456" s="16">
        <v>28</v>
      </c>
      <c r="O456" s="69">
        <v>31</v>
      </c>
      <c r="P456" s="68">
        <v>5</v>
      </c>
      <c r="Q456" s="16">
        <v>0</v>
      </c>
      <c r="R456" s="16">
        <v>2</v>
      </c>
      <c r="S456" s="16">
        <v>9</v>
      </c>
      <c r="T456" s="69">
        <v>13</v>
      </c>
    </row>
    <row r="457" spans="1:20">
      <c r="A457" s="16">
        <v>2016</v>
      </c>
      <c r="B457" s="168" t="s">
        <v>256</v>
      </c>
      <c r="C457" s="168" t="s">
        <v>740</v>
      </c>
      <c r="D457" s="168" t="s">
        <v>741</v>
      </c>
      <c r="E457" s="168" t="s">
        <v>357</v>
      </c>
      <c r="F457" s="68">
        <v>30</v>
      </c>
      <c r="G457" s="16">
        <v>27</v>
      </c>
      <c r="H457" s="16">
        <v>28</v>
      </c>
      <c r="I457" s="16">
        <v>31</v>
      </c>
      <c r="J457" s="69">
        <v>32</v>
      </c>
      <c r="K457" s="68">
        <v>22</v>
      </c>
      <c r="L457" s="16">
        <v>14</v>
      </c>
      <c r="M457" s="16">
        <v>18</v>
      </c>
      <c r="N457" s="16">
        <v>26</v>
      </c>
      <c r="O457" s="69">
        <v>30</v>
      </c>
      <c r="P457" s="68">
        <v>7</v>
      </c>
      <c r="Q457" s="16">
        <v>0</v>
      </c>
      <c r="R457" s="16">
        <v>3</v>
      </c>
      <c r="S457" s="16">
        <v>11</v>
      </c>
      <c r="T457" s="69">
        <v>14</v>
      </c>
    </row>
    <row r="458" spans="1:20">
      <c r="A458" s="16">
        <v>2016</v>
      </c>
      <c r="B458" s="168" t="s">
        <v>256</v>
      </c>
      <c r="C458" s="168" t="s">
        <v>740</v>
      </c>
      <c r="D458" s="168" t="s">
        <v>741</v>
      </c>
      <c r="E458" s="168" t="s">
        <v>358</v>
      </c>
      <c r="F458" s="68">
        <v>29</v>
      </c>
      <c r="G458" s="16">
        <v>26</v>
      </c>
      <c r="H458" s="16">
        <v>28</v>
      </c>
      <c r="I458" s="16">
        <v>31</v>
      </c>
      <c r="J458" s="69">
        <v>32</v>
      </c>
      <c r="K458" s="68">
        <v>20</v>
      </c>
      <c r="L458" s="16">
        <v>12</v>
      </c>
      <c r="M458" s="16">
        <v>16</v>
      </c>
      <c r="N458" s="16">
        <v>24</v>
      </c>
      <c r="O458" s="69">
        <v>28</v>
      </c>
      <c r="P458" s="68">
        <v>9</v>
      </c>
      <c r="Q458" s="16">
        <v>1</v>
      </c>
      <c r="R458" s="16">
        <v>5</v>
      </c>
      <c r="S458" s="16">
        <v>12</v>
      </c>
      <c r="T458" s="69">
        <v>16</v>
      </c>
    </row>
    <row r="459" spans="1:20">
      <c r="A459" s="16">
        <v>2016</v>
      </c>
      <c r="B459" s="168" t="s">
        <v>256</v>
      </c>
      <c r="C459" s="168" t="s">
        <v>740</v>
      </c>
      <c r="D459" s="168" t="s">
        <v>741</v>
      </c>
      <c r="E459" s="168" t="s">
        <v>359</v>
      </c>
      <c r="F459" s="68">
        <v>29</v>
      </c>
      <c r="G459" s="16">
        <v>25</v>
      </c>
      <c r="H459" s="16">
        <v>27</v>
      </c>
      <c r="I459" s="16">
        <v>31</v>
      </c>
      <c r="J459" s="69">
        <v>32</v>
      </c>
      <c r="K459" s="68">
        <v>18</v>
      </c>
      <c r="L459" s="16">
        <v>9</v>
      </c>
      <c r="M459" s="16">
        <v>13</v>
      </c>
      <c r="N459" s="16">
        <v>22</v>
      </c>
      <c r="O459" s="69">
        <v>27</v>
      </c>
      <c r="P459" s="68">
        <v>11</v>
      </c>
      <c r="Q459" s="16">
        <v>2</v>
      </c>
      <c r="R459" s="16">
        <v>7</v>
      </c>
      <c r="S459" s="16">
        <v>14</v>
      </c>
      <c r="T459" s="69">
        <v>18</v>
      </c>
    </row>
    <row r="460" spans="1:20">
      <c r="A460" s="16">
        <v>2016</v>
      </c>
      <c r="B460" s="168" t="s">
        <v>256</v>
      </c>
      <c r="C460" s="168" t="s">
        <v>740</v>
      </c>
      <c r="D460" s="168" t="s">
        <v>741</v>
      </c>
      <c r="E460" s="168" t="s">
        <v>360</v>
      </c>
      <c r="F460" s="68">
        <v>28</v>
      </c>
      <c r="G460" s="16">
        <v>24</v>
      </c>
      <c r="H460" s="16">
        <v>27</v>
      </c>
      <c r="I460" s="16">
        <v>30</v>
      </c>
      <c r="J460" s="69">
        <v>32</v>
      </c>
      <c r="K460" s="68">
        <v>14</v>
      </c>
      <c r="L460" s="16">
        <v>7</v>
      </c>
      <c r="M460" s="16">
        <v>10</v>
      </c>
      <c r="N460" s="16">
        <v>19</v>
      </c>
      <c r="O460" s="69">
        <v>24</v>
      </c>
      <c r="P460" s="68">
        <v>13</v>
      </c>
      <c r="Q460" s="16">
        <v>4</v>
      </c>
      <c r="R460" s="16">
        <v>9</v>
      </c>
      <c r="S460" s="16">
        <v>17</v>
      </c>
      <c r="T460" s="69">
        <v>20</v>
      </c>
    </row>
    <row r="461" spans="1:20">
      <c r="A461" s="16">
        <v>2016</v>
      </c>
      <c r="B461" s="168" t="s">
        <v>256</v>
      </c>
      <c r="C461" s="168" t="s">
        <v>740</v>
      </c>
      <c r="D461" s="168" t="s">
        <v>741</v>
      </c>
      <c r="E461" s="168" t="s">
        <v>361</v>
      </c>
      <c r="F461" s="68">
        <v>28</v>
      </c>
      <c r="G461" s="16">
        <v>23</v>
      </c>
      <c r="H461" s="16">
        <v>26</v>
      </c>
      <c r="I461" s="16">
        <v>29</v>
      </c>
      <c r="J461" s="69">
        <v>31</v>
      </c>
      <c r="K461" s="68">
        <v>12</v>
      </c>
      <c r="L461" s="16">
        <v>4</v>
      </c>
      <c r="M461" s="16">
        <v>8</v>
      </c>
      <c r="N461" s="16">
        <v>16</v>
      </c>
      <c r="O461" s="69">
        <v>20</v>
      </c>
      <c r="P461" s="68">
        <v>15</v>
      </c>
      <c r="Q461" s="16">
        <v>6</v>
      </c>
      <c r="R461" s="16">
        <v>11</v>
      </c>
      <c r="S461" s="16">
        <v>19</v>
      </c>
      <c r="T461" s="69">
        <v>22</v>
      </c>
    </row>
    <row r="462" spans="1:20">
      <c r="A462" s="16">
        <v>2016</v>
      </c>
      <c r="B462" s="168" t="s">
        <v>256</v>
      </c>
      <c r="C462" s="168" t="s">
        <v>740</v>
      </c>
      <c r="D462" s="168" t="s">
        <v>741</v>
      </c>
      <c r="E462" s="168" t="s">
        <v>362</v>
      </c>
      <c r="F462" s="68">
        <v>27</v>
      </c>
      <c r="G462" s="16">
        <v>20</v>
      </c>
      <c r="H462" s="16">
        <v>24</v>
      </c>
      <c r="I462" s="16">
        <v>28</v>
      </c>
      <c r="J462" s="69">
        <v>30</v>
      </c>
      <c r="K462" s="68">
        <v>9</v>
      </c>
      <c r="L462" s="16">
        <v>1</v>
      </c>
      <c r="M462" s="16">
        <v>5</v>
      </c>
      <c r="N462" s="16">
        <v>13</v>
      </c>
      <c r="O462" s="69">
        <v>18</v>
      </c>
      <c r="P462" s="68">
        <v>17</v>
      </c>
      <c r="Q462" s="16">
        <v>7</v>
      </c>
      <c r="R462" s="16">
        <v>13</v>
      </c>
      <c r="S462" s="16">
        <v>20</v>
      </c>
      <c r="T462" s="69">
        <v>23</v>
      </c>
    </row>
    <row r="463" spans="1:20">
      <c r="A463" s="16">
        <v>2016</v>
      </c>
      <c r="B463" s="168" t="s">
        <v>256</v>
      </c>
      <c r="C463" s="168" t="s">
        <v>740</v>
      </c>
      <c r="D463" s="168" t="s">
        <v>741</v>
      </c>
      <c r="E463" s="168" t="s">
        <v>363</v>
      </c>
      <c r="F463" s="68">
        <v>26</v>
      </c>
      <c r="G463" s="16">
        <v>17</v>
      </c>
      <c r="H463" s="16">
        <v>22</v>
      </c>
      <c r="I463" s="16">
        <v>28</v>
      </c>
      <c r="J463" s="69">
        <v>29</v>
      </c>
      <c r="K463" s="68">
        <v>7</v>
      </c>
      <c r="L463" s="16">
        <v>0</v>
      </c>
      <c r="M463" s="16">
        <v>4</v>
      </c>
      <c r="N463" s="16">
        <v>11</v>
      </c>
      <c r="O463" s="69">
        <v>16</v>
      </c>
      <c r="P463" s="68">
        <v>17</v>
      </c>
      <c r="Q463" s="16">
        <v>7</v>
      </c>
      <c r="R463" s="16">
        <v>13</v>
      </c>
      <c r="S463" s="16">
        <v>20</v>
      </c>
      <c r="T463" s="69">
        <v>23</v>
      </c>
    </row>
    <row r="464" spans="1:20">
      <c r="A464" s="16">
        <v>2016</v>
      </c>
      <c r="B464" s="168" t="s">
        <v>256</v>
      </c>
      <c r="C464" s="168" t="s">
        <v>740</v>
      </c>
      <c r="D464" s="168" t="s">
        <v>741</v>
      </c>
      <c r="E464" s="168" t="s">
        <v>364</v>
      </c>
      <c r="F464" s="68">
        <v>24</v>
      </c>
      <c r="G464" s="16">
        <v>12</v>
      </c>
      <c r="H464" s="16">
        <v>19</v>
      </c>
      <c r="I464" s="16">
        <v>27</v>
      </c>
      <c r="J464" s="69">
        <v>28</v>
      </c>
      <c r="K464" s="68">
        <v>6</v>
      </c>
      <c r="L464" s="16">
        <v>0</v>
      </c>
      <c r="M464" s="16">
        <v>2</v>
      </c>
      <c r="N464" s="16">
        <v>10</v>
      </c>
      <c r="O464" s="69">
        <v>14</v>
      </c>
      <c r="P464" s="68">
        <v>16</v>
      </c>
      <c r="Q464" s="16">
        <v>5</v>
      </c>
      <c r="R464" s="16">
        <v>12</v>
      </c>
      <c r="S464" s="16">
        <v>20</v>
      </c>
      <c r="T464" s="69">
        <v>22</v>
      </c>
    </row>
    <row r="465" spans="1:20">
      <c r="A465" s="16">
        <v>2016</v>
      </c>
      <c r="B465" s="168" t="s">
        <v>256</v>
      </c>
      <c r="C465" s="168" t="s">
        <v>740</v>
      </c>
      <c r="D465" s="168" t="s">
        <v>741</v>
      </c>
      <c r="E465" s="168" t="s">
        <v>365</v>
      </c>
      <c r="F465" s="68">
        <v>22</v>
      </c>
      <c r="G465" s="16">
        <v>10</v>
      </c>
      <c r="H465" s="16">
        <v>17</v>
      </c>
      <c r="I465" s="16">
        <v>26</v>
      </c>
      <c r="J465" s="69">
        <v>28</v>
      </c>
      <c r="K465" s="68">
        <v>5</v>
      </c>
      <c r="L465" s="16">
        <v>0</v>
      </c>
      <c r="M465" s="16">
        <v>1</v>
      </c>
      <c r="N465" s="16">
        <v>9</v>
      </c>
      <c r="O465" s="69">
        <v>13</v>
      </c>
      <c r="P465" s="68">
        <v>16</v>
      </c>
      <c r="Q465" s="16">
        <v>5</v>
      </c>
      <c r="R465" s="16">
        <v>11</v>
      </c>
      <c r="S465" s="16">
        <v>19</v>
      </c>
      <c r="T465" s="69">
        <v>22</v>
      </c>
    </row>
    <row r="466" spans="1:20">
      <c r="A466" s="16">
        <v>2016</v>
      </c>
      <c r="B466" s="168" t="s">
        <v>256</v>
      </c>
      <c r="C466" s="168" t="s">
        <v>740</v>
      </c>
      <c r="D466" s="168" t="s">
        <v>741</v>
      </c>
      <c r="E466" s="168" t="s">
        <v>737</v>
      </c>
      <c r="F466" s="68">
        <v>21</v>
      </c>
      <c r="G466" s="16">
        <v>7</v>
      </c>
      <c r="H466" s="16">
        <v>15</v>
      </c>
      <c r="I466" s="16">
        <v>25</v>
      </c>
      <c r="J466" s="69">
        <v>27</v>
      </c>
      <c r="K466" s="68">
        <v>5</v>
      </c>
      <c r="L466" s="16">
        <v>0</v>
      </c>
      <c r="M466" s="16">
        <v>1</v>
      </c>
      <c r="N466" s="16">
        <v>8</v>
      </c>
      <c r="O466" s="69">
        <v>13</v>
      </c>
      <c r="P466" s="68">
        <v>15</v>
      </c>
      <c r="Q466" s="16">
        <v>4</v>
      </c>
      <c r="R466" s="16">
        <v>9</v>
      </c>
      <c r="S466" s="16">
        <v>18</v>
      </c>
      <c r="T466" s="69">
        <v>21</v>
      </c>
    </row>
    <row r="467" spans="1:20">
      <c r="A467" s="16">
        <v>2016</v>
      </c>
      <c r="B467" s="168" t="s">
        <v>250</v>
      </c>
      <c r="C467" s="168" t="s">
        <v>740</v>
      </c>
      <c r="D467" s="168" t="s">
        <v>741</v>
      </c>
      <c r="E467" s="168" t="s">
        <v>1109</v>
      </c>
      <c r="F467" s="68">
        <v>28</v>
      </c>
      <c r="G467" s="16">
        <v>27</v>
      </c>
      <c r="H467" s="16">
        <v>28</v>
      </c>
      <c r="I467" s="16">
        <v>30</v>
      </c>
      <c r="J467" s="69">
        <v>32</v>
      </c>
      <c r="K467" s="68">
        <v>27</v>
      </c>
      <c r="L467" s="16">
        <v>21</v>
      </c>
      <c r="M467" s="16">
        <v>24</v>
      </c>
      <c r="N467" s="16">
        <v>28</v>
      </c>
      <c r="O467" s="69">
        <v>31</v>
      </c>
      <c r="P467" s="68">
        <v>1</v>
      </c>
      <c r="Q467" s="16">
        <v>0</v>
      </c>
      <c r="R467" s="16">
        <v>0</v>
      </c>
      <c r="S467" s="16">
        <v>4</v>
      </c>
      <c r="T467" s="69">
        <v>7</v>
      </c>
    </row>
    <row r="468" spans="1:20">
      <c r="A468" s="16">
        <v>2016</v>
      </c>
      <c r="B468" s="168" t="s">
        <v>250</v>
      </c>
      <c r="C468" s="168" t="s">
        <v>740</v>
      </c>
      <c r="D468" s="168" t="s">
        <v>741</v>
      </c>
      <c r="E468" s="168" t="s">
        <v>369</v>
      </c>
      <c r="F468" s="68">
        <v>29</v>
      </c>
      <c r="G468" s="16">
        <v>27</v>
      </c>
      <c r="H468" s="16">
        <v>28</v>
      </c>
      <c r="I468" s="16">
        <v>32</v>
      </c>
      <c r="J468" s="69">
        <v>32</v>
      </c>
      <c r="K468" s="68">
        <v>27</v>
      </c>
      <c r="L468" s="16">
        <v>20</v>
      </c>
      <c r="M468" s="16">
        <v>23</v>
      </c>
      <c r="N468" s="16">
        <v>29</v>
      </c>
      <c r="O468" s="69">
        <v>31</v>
      </c>
      <c r="P468" s="68">
        <v>2</v>
      </c>
      <c r="Q468" s="16">
        <v>0</v>
      </c>
      <c r="R468" s="16">
        <v>0</v>
      </c>
      <c r="S468" s="16">
        <v>6</v>
      </c>
      <c r="T468" s="69">
        <v>9</v>
      </c>
    </row>
    <row r="469" spans="1:20">
      <c r="A469" s="16">
        <v>2016</v>
      </c>
      <c r="B469" s="168" t="s">
        <v>250</v>
      </c>
      <c r="C469" s="168" t="s">
        <v>740</v>
      </c>
      <c r="D469" s="168" t="s">
        <v>741</v>
      </c>
      <c r="E469" s="168" t="s">
        <v>355</v>
      </c>
      <c r="F469" s="68">
        <v>30</v>
      </c>
      <c r="G469" s="16">
        <v>27</v>
      </c>
      <c r="H469" s="16">
        <v>28</v>
      </c>
      <c r="I469" s="16">
        <v>32</v>
      </c>
      <c r="J469" s="69">
        <v>32</v>
      </c>
      <c r="K469" s="68">
        <v>26</v>
      </c>
      <c r="L469" s="16">
        <v>18</v>
      </c>
      <c r="M469" s="16">
        <v>22</v>
      </c>
      <c r="N469" s="16">
        <v>28</v>
      </c>
      <c r="O469" s="69">
        <v>31</v>
      </c>
      <c r="P469" s="68">
        <v>4</v>
      </c>
      <c r="Q469" s="16">
        <v>0</v>
      </c>
      <c r="R469" s="16">
        <v>1</v>
      </c>
      <c r="S469" s="16">
        <v>7</v>
      </c>
      <c r="T469" s="69">
        <v>11</v>
      </c>
    </row>
    <row r="470" spans="1:20">
      <c r="A470" s="16">
        <v>2016</v>
      </c>
      <c r="B470" s="168" t="s">
        <v>250</v>
      </c>
      <c r="C470" s="168" t="s">
        <v>740</v>
      </c>
      <c r="D470" s="168" t="s">
        <v>741</v>
      </c>
      <c r="E470" s="168" t="s">
        <v>356</v>
      </c>
      <c r="F470" s="68">
        <v>30</v>
      </c>
      <c r="G470" s="16">
        <v>27</v>
      </c>
      <c r="H470" s="16">
        <v>28</v>
      </c>
      <c r="I470" s="16">
        <v>32</v>
      </c>
      <c r="J470" s="69">
        <v>32</v>
      </c>
      <c r="K470" s="68">
        <v>24</v>
      </c>
      <c r="L470" s="16">
        <v>16</v>
      </c>
      <c r="M470" s="16">
        <v>20</v>
      </c>
      <c r="N470" s="16">
        <v>28</v>
      </c>
      <c r="O470" s="69">
        <v>30</v>
      </c>
      <c r="P470" s="68">
        <v>5</v>
      </c>
      <c r="Q470" s="16">
        <v>0</v>
      </c>
      <c r="R470" s="16">
        <v>2</v>
      </c>
      <c r="S470" s="16">
        <v>9</v>
      </c>
      <c r="T470" s="69">
        <v>13</v>
      </c>
    </row>
    <row r="471" spans="1:20">
      <c r="A471" s="16">
        <v>2016</v>
      </c>
      <c r="B471" s="168" t="s">
        <v>250</v>
      </c>
      <c r="C471" s="168" t="s">
        <v>740</v>
      </c>
      <c r="D471" s="168" t="s">
        <v>741</v>
      </c>
      <c r="E471" s="168" t="s">
        <v>357</v>
      </c>
      <c r="F471" s="68">
        <v>29</v>
      </c>
      <c r="G471" s="16">
        <v>26</v>
      </c>
      <c r="H471" s="16">
        <v>28</v>
      </c>
      <c r="I471" s="16">
        <v>31</v>
      </c>
      <c r="J471" s="69">
        <v>32</v>
      </c>
      <c r="K471" s="68">
        <v>22</v>
      </c>
      <c r="L471" s="16">
        <v>14</v>
      </c>
      <c r="M471" s="16">
        <v>18</v>
      </c>
      <c r="N471" s="16">
        <v>26</v>
      </c>
      <c r="O471" s="69">
        <v>29</v>
      </c>
      <c r="P471" s="68">
        <v>7</v>
      </c>
      <c r="Q471" s="16">
        <v>0</v>
      </c>
      <c r="R471" s="16">
        <v>4</v>
      </c>
      <c r="S471" s="16">
        <v>11</v>
      </c>
      <c r="T471" s="69">
        <v>14</v>
      </c>
    </row>
    <row r="472" spans="1:20">
      <c r="A472" s="16">
        <v>2016</v>
      </c>
      <c r="B472" s="168" t="s">
        <v>250</v>
      </c>
      <c r="C472" s="168" t="s">
        <v>740</v>
      </c>
      <c r="D472" s="168" t="s">
        <v>741</v>
      </c>
      <c r="E472" s="168" t="s">
        <v>358</v>
      </c>
      <c r="F472" s="68">
        <v>28</v>
      </c>
      <c r="G472" s="16">
        <v>25</v>
      </c>
      <c r="H472" s="16">
        <v>28</v>
      </c>
      <c r="I472" s="16">
        <v>31</v>
      </c>
      <c r="J472" s="69">
        <v>32</v>
      </c>
      <c r="K472" s="68">
        <v>20</v>
      </c>
      <c r="L472" s="16">
        <v>12</v>
      </c>
      <c r="M472" s="16">
        <v>16</v>
      </c>
      <c r="N472" s="16">
        <v>24</v>
      </c>
      <c r="O472" s="69">
        <v>28</v>
      </c>
      <c r="P472" s="68">
        <v>9</v>
      </c>
      <c r="Q472" s="16">
        <v>1</v>
      </c>
      <c r="R472" s="16">
        <v>5</v>
      </c>
      <c r="S472" s="16">
        <v>12</v>
      </c>
      <c r="T472" s="69">
        <v>16</v>
      </c>
    </row>
    <row r="473" spans="1:20">
      <c r="A473" s="16">
        <v>2016</v>
      </c>
      <c r="B473" s="168" t="s">
        <v>250</v>
      </c>
      <c r="C473" s="168" t="s">
        <v>740</v>
      </c>
      <c r="D473" s="168" t="s">
        <v>741</v>
      </c>
      <c r="E473" s="168" t="s">
        <v>359</v>
      </c>
      <c r="F473" s="68">
        <v>28</v>
      </c>
      <c r="G473" s="16">
        <v>25</v>
      </c>
      <c r="H473" s="16">
        <v>27</v>
      </c>
      <c r="I473" s="16">
        <v>30</v>
      </c>
      <c r="J473" s="69">
        <v>32</v>
      </c>
      <c r="K473" s="68">
        <v>17</v>
      </c>
      <c r="L473" s="16">
        <v>9</v>
      </c>
      <c r="M473" s="16">
        <v>13</v>
      </c>
      <c r="N473" s="16">
        <v>21</v>
      </c>
      <c r="O473" s="69">
        <v>27</v>
      </c>
      <c r="P473" s="68">
        <v>11</v>
      </c>
      <c r="Q473" s="16">
        <v>2</v>
      </c>
      <c r="R473" s="16">
        <v>8</v>
      </c>
      <c r="S473" s="16">
        <v>14</v>
      </c>
      <c r="T473" s="69">
        <v>18</v>
      </c>
    </row>
    <row r="474" spans="1:20">
      <c r="A474" s="16">
        <v>2016</v>
      </c>
      <c r="B474" s="168" t="s">
        <v>250</v>
      </c>
      <c r="C474" s="168" t="s">
        <v>740</v>
      </c>
      <c r="D474" s="168" t="s">
        <v>741</v>
      </c>
      <c r="E474" s="168" t="s">
        <v>360</v>
      </c>
      <c r="F474" s="68">
        <v>28</v>
      </c>
      <c r="G474" s="16">
        <v>24</v>
      </c>
      <c r="H474" s="16">
        <v>26</v>
      </c>
      <c r="I474" s="16">
        <v>29</v>
      </c>
      <c r="J474" s="69">
        <v>31</v>
      </c>
      <c r="K474" s="68">
        <v>14</v>
      </c>
      <c r="L474" s="16">
        <v>6</v>
      </c>
      <c r="M474" s="16">
        <v>10</v>
      </c>
      <c r="N474" s="16">
        <v>18</v>
      </c>
      <c r="O474" s="69">
        <v>24</v>
      </c>
      <c r="P474" s="68">
        <v>13</v>
      </c>
      <c r="Q474" s="16">
        <v>4</v>
      </c>
      <c r="R474" s="16">
        <v>9</v>
      </c>
      <c r="S474" s="16">
        <v>17</v>
      </c>
      <c r="T474" s="69">
        <v>20</v>
      </c>
    </row>
    <row r="475" spans="1:20">
      <c r="A475" s="16">
        <v>2016</v>
      </c>
      <c r="B475" s="168" t="s">
        <v>250</v>
      </c>
      <c r="C475" s="168" t="s">
        <v>740</v>
      </c>
      <c r="D475" s="168" t="s">
        <v>741</v>
      </c>
      <c r="E475" s="168" t="s">
        <v>361</v>
      </c>
      <c r="F475" s="68">
        <v>27</v>
      </c>
      <c r="G475" s="16">
        <v>22</v>
      </c>
      <c r="H475" s="16">
        <v>25</v>
      </c>
      <c r="I475" s="16">
        <v>28</v>
      </c>
      <c r="J475" s="69">
        <v>30</v>
      </c>
      <c r="K475" s="68">
        <v>11</v>
      </c>
      <c r="L475" s="16">
        <v>4</v>
      </c>
      <c r="M475" s="16">
        <v>7</v>
      </c>
      <c r="N475" s="16">
        <v>15</v>
      </c>
      <c r="O475" s="69">
        <v>20</v>
      </c>
      <c r="P475" s="68">
        <v>15</v>
      </c>
      <c r="Q475" s="16">
        <v>7</v>
      </c>
      <c r="R475" s="16">
        <v>11</v>
      </c>
      <c r="S475" s="16">
        <v>19</v>
      </c>
      <c r="T475" s="69">
        <v>22</v>
      </c>
    </row>
    <row r="476" spans="1:20">
      <c r="A476" s="16">
        <v>2016</v>
      </c>
      <c r="B476" s="168" t="s">
        <v>250</v>
      </c>
      <c r="C476" s="168" t="s">
        <v>740</v>
      </c>
      <c r="D476" s="168" t="s">
        <v>741</v>
      </c>
      <c r="E476" s="168" t="s">
        <v>362</v>
      </c>
      <c r="F476" s="68">
        <v>26</v>
      </c>
      <c r="G476" s="16">
        <v>20</v>
      </c>
      <c r="H476" s="16">
        <v>24</v>
      </c>
      <c r="I476" s="16">
        <v>28</v>
      </c>
      <c r="J476" s="69">
        <v>30</v>
      </c>
      <c r="K476" s="68">
        <v>8</v>
      </c>
      <c r="L476" s="16">
        <v>1</v>
      </c>
      <c r="M476" s="16">
        <v>5</v>
      </c>
      <c r="N476" s="16">
        <v>12</v>
      </c>
      <c r="O476" s="69">
        <v>16</v>
      </c>
      <c r="P476" s="68">
        <v>17</v>
      </c>
      <c r="Q476" s="16">
        <v>8</v>
      </c>
      <c r="R476" s="16">
        <v>13</v>
      </c>
      <c r="S476" s="16">
        <v>20</v>
      </c>
      <c r="T476" s="69">
        <v>23</v>
      </c>
    </row>
    <row r="477" spans="1:20">
      <c r="A477" s="16">
        <v>2016</v>
      </c>
      <c r="B477" s="168" t="s">
        <v>250</v>
      </c>
      <c r="C477" s="168" t="s">
        <v>740</v>
      </c>
      <c r="D477" s="168" t="s">
        <v>741</v>
      </c>
      <c r="E477" s="168" t="s">
        <v>363</v>
      </c>
      <c r="F477" s="68">
        <v>25</v>
      </c>
      <c r="G477" s="16">
        <v>17</v>
      </c>
      <c r="H477" s="16">
        <v>22</v>
      </c>
      <c r="I477" s="16">
        <v>27</v>
      </c>
      <c r="J477" s="69">
        <v>29</v>
      </c>
      <c r="K477" s="68">
        <v>6</v>
      </c>
      <c r="L477" s="16">
        <v>0</v>
      </c>
      <c r="M477" s="16">
        <v>3</v>
      </c>
      <c r="N477" s="16">
        <v>10</v>
      </c>
      <c r="O477" s="69">
        <v>14</v>
      </c>
      <c r="P477" s="68">
        <v>17</v>
      </c>
      <c r="Q477" s="16">
        <v>8</v>
      </c>
      <c r="R477" s="16">
        <v>14</v>
      </c>
      <c r="S477" s="16">
        <v>21</v>
      </c>
      <c r="T477" s="69">
        <v>23</v>
      </c>
    </row>
    <row r="478" spans="1:20">
      <c r="A478" s="16">
        <v>2016</v>
      </c>
      <c r="B478" s="168" t="s">
        <v>250</v>
      </c>
      <c r="C478" s="168" t="s">
        <v>740</v>
      </c>
      <c r="D478" s="168" t="s">
        <v>741</v>
      </c>
      <c r="E478" s="168" t="s">
        <v>364</v>
      </c>
      <c r="F478" s="68">
        <v>24</v>
      </c>
      <c r="G478" s="16">
        <v>13</v>
      </c>
      <c r="H478" s="16">
        <v>20</v>
      </c>
      <c r="I478" s="16">
        <v>27</v>
      </c>
      <c r="J478" s="69">
        <v>28</v>
      </c>
      <c r="K478" s="68">
        <v>5</v>
      </c>
      <c r="L478" s="16">
        <v>0</v>
      </c>
      <c r="M478" s="16">
        <v>2</v>
      </c>
      <c r="N478" s="16">
        <v>8</v>
      </c>
      <c r="O478" s="69">
        <v>13</v>
      </c>
      <c r="P478" s="68">
        <v>17</v>
      </c>
      <c r="Q478" s="16">
        <v>6</v>
      </c>
      <c r="R478" s="16">
        <v>13</v>
      </c>
      <c r="S478" s="16">
        <v>20</v>
      </c>
      <c r="T478" s="69">
        <v>23</v>
      </c>
    </row>
    <row r="479" spans="1:20">
      <c r="A479" s="16">
        <v>2016</v>
      </c>
      <c r="B479" s="168" t="s">
        <v>250</v>
      </c>
      <c r="C479" s="168" t="s">
        <v>740</v>
      </c>
      <c r="D479" s="168" t="s">
        <v>741</v>
      </c>
      <c r="E479" s="168" t="s">
        <v>365</v>
      </c>
      <c r="F479" s="68">
        <v>22</v>
      </c>
      <c r="G479" s="16">
        <v>10</v>
      </c>
      <c r="H479" s="16">
        <v>17</v>
      </c>
      <c r="I479" s="16">
        <v>25</v>
      </c>
      <c r="J479" s="69">
        <v>28</v>
      </c>
      <c r="K479" s="68">
        <v>5</v>
      </c>
      <c r="L479" s="16">
        <v>0</v>
      </c>
      <c r="M479" s="16">
        <v>1</v>
      </c>
      <c r="N479" s="16">
        <v>7</v>
      </c>
      <c r="O479" s="69">
        <v>11</v>
      </c>
      <c r="P479" s="68">
        <v>16</v>
      </c>
      <c r="Q479" s="16">
        <v>5</v>
      </c>
      <c r="R479" s="16">
        <v>12</v>
      </c>
      <c r="S479" s="16">
        <v>19</v>
      </c>
      <c r="T479" s="69">
        <v>22</v>
      </c>
    </row>
    <row r="480" spans="1:20">
      <c r="A480" s="16">
        <v>2016</v>
      </c>
      <c r="B480" s="168" t="s">
        <v>250</v>
      </c>
      <c r="C480" s="168" t="s">
        <v>740</v>
      </c>
      <c r="D480" s="168" t="s">
        <v>741</v>
      </c>
      <c r="E480" s="168" t="s">
        <v>737</v>
      </c>
      <c r="F480" s="68">
        <v>20</v>
      </c>
      <c r="G480" s="16">
        <v>7</v>
      </c>
      <c r="H480" s="16">
        <v>15</v>
      </c>
      <c r="I480" s="16">
        <v>24</v>
      </c>
      <c r="J480" s="69">
        <v>27</v>
      </c>
      <c r="K480" s="68">
        <v>4</v>
      </c>
      <c r="L480" s="16">
        <v>0</v>
      </c>
      <c r="M480" s="16">
        <v>1</v>
      </c>
      <c r="N480" s="16">
        <v>7</v>
      </c>
      <c r="O480" s="69">
        <v>11</v>
      </c>
      <c r="P480" s="68">
        <v>15</v>
      </c>
      <c r="Q480" s="16">
        <v>4</v>
      </c>
      <c r="R480" s="16">
        <v>10</v>
      </c>
      <c r="S480" s="16">
        <v>18</v>
      </c>
      <c r="T480" s="69">
        <v>21</v>
      </c>
    </row>
    <row r="481" spans="1:20">
      <c r="A481" s="16">
        <v>2025</v>
      </c>
      <c r="B481" s="168" t="s">
        <v>256</v>
      </c>
      <c r="C481" s="168" t="s">
        <v>740</v>
      </c>
      <c r="D481" s="168" t="s">
        <v>741</v>
      </c>
      <c r="E481" s="168" t="s">
        <v>1109</v>
      </c>
      <c r="F481" s="68">
        <v>30</v>
      </c>
      <c r="G481" s="16">
        <v>28</v>
      </c>
      <c r="H481" s="16">
        <v>28</v>
      </c>
      <c r="I481" s="16">
        <v>32</v>
      </c>
      <c r="J481" s="69">
        <v>32</v>
      </c>
      <c r="K481" s="68">
        <v>28</v>
      </c>
      <c r="L481" s="16">
        <v>21</v>
      </c>
      <c r="M481" s="16">
        <v>25</v>
      </c>
      <c r="N481" s="16">
        <v>30</v>
      </c>
      <c r="O481" s="69">
        <v>32</v>
      </c>
      <c r="P481" s="68">
        <v>1</v>
      </c>
      <c r="Q481" s="16">
        <v>0</v>
      </c>
      <c r="R481" s="16">
        <v>0</v>
      </c>
      <c r="S481" s="16">
        <v>4</v>
      </c>
      <c r="T481" s="69">
        <v>8</v>
      </c>
    </row>
    <row r="482" spans="1:20">
      <c r="A482" s="16">
        <v>2025</v>
      </c>
      <c r="B482" s="168" t="s">
        <v>256</v>
      </c>
      <c r="C482" s="168" t="s">
        <v>740</v>
      </c>
      <c r="D482" s="168" t="s">
        <v>741</v>
      </c>
      <c r="E482" s="168" t="s">
        <v>369</v>
      </c>
      <c r="F482" s="68">
        <v>31</v>
      </c>
      <c r="G482" s="16">
        <v>28</v>
      </c>
      <c r="H482" s="16">
        <v>28</v>
      </c>
      <c r="I482" s="16">
        <v>32</v>
      </c>
      <c r="J482" s="69">
        <v>32</v>
      </c>
      <c r="K482" s="68">
        <v>28</v>
      </c>
      <c r="L482" s="16">
        <v>19</v>
      </c>
      <c r="M482" s="16">
        <v>24</v>
      </c>
      <c r="N482" s="16">
        <v>30</v>
      </c>
      <c r="O482" s="69">
        <v>32</v>
      </c>
      <c r="P482" s="68">
        <v>2</v>
      </c>
      <c r="Q482" s="16">
        <v>0</v>
      </c>
      <c r="R482" s="16">
        <v>0</v>
      </c>
      <c r="S482" s="16">
        <v>5</v>
      </c>
      <c r="T482" s="69">
        <v>10</v>
      </c>
    </row>
    <row r="483" spans="1:20">
      <c r="A483" s="16">
        <v>2025</v>
      </c>
      <c r="B483" s="168" t="s">
        <v>256</v>
      </c>
      <c r="C483" s="168" t="s">
        <v>740</v>
      </c>
      <c r="D483" s="168" t="s">
        <v>741</v>
      </c>
      <c r="E483" s="168" t="s">
        <v>355</v>
      </c>
      <c r="F483" s="68">
        <v>31</v>
      </c>
      <c r="G483" s="16">
        <v>28</v>
      </c>
      <c r="H483" s="16">
        <v>29</v>
      </c>
      <c r="I483" s="16">
        <v>32</v>
      </c>
      <c r="J483" s="69">
        <v>32</v>
      </c>
      <c r="K483" s="68">
        <v>27</v>
      </c>
      <c r="L483" s="16">
        <v>18</v>
      </c>
      <c r="M483" s="16">
        <v>23</v>
      </c>
      <c r="N483" s="16">
        <v>30</v>
      </c>
      <c r="O483" s="69">
        <v>32</v>
      </c>
      <c r="P483" s="68">
        <v>3</v>
      </c>
      <c r="Q483" s="16">
        <v>0</v>
      </c>
      <c r="R483" s="16">
        <v>0</v>
      </c>
      <c r="S483" s="16">
        <v>6</v>
      </c>
      <c r="T483" s="69">
        <v>11</v>
      </c>
    </row>
    <row r="484" spans="1:20">
      <c r="A484" s="16">
        <v>2025</v>
      </c>
      <c r="B484" s="168" t="s">
        <v>256</v>
      </c>
      <c r="C484" s="168" t="s">
        <v>740</v>
      </c>
      <c r="D484" s="168" t="s">
        <v>741</v>
      </c>
      <c r="E484" s="168" t="s">
        <v>356</v>
      </c>
      <c r="F484" s="68">
        <v>30</v>
      </c>
      <c r="G484" s="16">
        <v>28</v>
      </c>
      <c r="H484" s="16">
        <v>28</v>
      </c>
      <c r="I484" s="16">
        <v>32</v>
      </c>
      <c r="J484" s="69">
        <v>32</v>
      </c>
      <c r="K484" s="68">
        <v>26</v>
      </c>
      <c r="L484" s="16">
        <v>17</v>
      </c>
      <c r="M484" s="16">
        <v>22</v>
      </c>
      <c r="N484" s="16">
        <v>30</v>
      </c>
      <c r="O484" s="69">
        <v>32</v>
      </c>
      <c r="P484" s="68">
        <v>4</v>
      </c>
      <c r="Q484" s="16">
        <v>0</v>
      </c>
      <c r="R484" s="16">
        <v>1</v>
      </c>
      <c r="S484" s="16">
        <v>8</v>
      </c>
      <c r="T484" s="69">
        <v>12</v>
      </c>
    </row>
    <row r="485" spans="1:20">
      <c r="A485" s="16">
        <v>2025</v>
      </c>
      <c r="B485" s="168" t="s">
        <v>256</v>
      </c>
      <c r="C485" s="168" t="s">
        <v>740</v>
      </c>
      <c r="D485" s="168" t="s">
        <v>741</v>
      </c>
      <c r="E485" s="168" t="s">
        <v>357</v>
      </c>
      <c r="F485" s="68">
        <v>30</v>
      </c>
      <c r="G485" s="16">
        <v>27</v>
      </c>
      <c r="H485" s="16">
        <v>28</v>
      </c>
      <c r="I485" s="16">
        <v>32</v>
      </c>
      <c r="J485" s="69">
        <v>32</v>
      </c>
      <c r="K485" s="68">
        <v>24</v>
      </c>
      <c r="L485" s="16">
        <v>14</v>
      </c>
      <c r="M485" s="16">
        <v>20</v>
      </c>
      <c r="N485" s="16">
        <v>29</v>
      </c>
      <c r="O485" s="69">
        <v>31</v>
      </c>
      <c r="P485" s="68">
        <v>5</v>
      </c>
      <c r="Q485" s="16">
        <v>0</v>
      </c>
      <c r="R485" s="16">
        <v>1</v>
      </c>
      <c r="S485" s="16">
        <v>9</v>
      </c>
      <c r="T485" s="69">
        <v>14</v>
      </c>
    </row>
    <row r="486" spans="1:20">
      <c r="A486" s="16">
        <v>2025</v>
      </c>
      <c r="B486" s="168" t="s">
        <v>256</v>
      </c>
      <c r="C486" s="168" t="s">
        <v>740</v>
      </c>
      <c r="D486" s="168" t="s">
        <v>741</v>
      </c>
      <c r="E486" s="168" t="s">
        <v>358</v>
      </c>
      <c r="F486" s="68">
        <v>30</v>
      </c>
      <c r="G486" s="16">
        <v>26</v>
      </c>
      <c r="H486" s="16">
        <v>28</v>
      </c>
      <c r="I486" s="16">
        <v>32</v>
      </c>
      <c r="J486" s="69">
        <v>32</v>
      </c>
      <c r="K486" s="68">
        <v>23</v>
      </c>
      <c r="L486" s="16">
        <v>12</v>
      </c>
      <c r="M486" s="16">
        <v>18</v>
      </c>
      <c r="N486" s="16">
        <v>27</v>
      </c>
      <c r="O486" s="69">
        <v>31</v>
      </c>
      <c r="P486" s="68">
        <v>7</v>
      </c>
      <c r="Q486" s="16">
        <v>0</v>
      </c>
      <c r="R486" s="16">
        <v>3</v>
      </c>
      <c r="S486" s="16">
        <v>11</v>
      </c>
      <c r="T486" s="69">
        <v>15</v>
      </c>
    </row>
    <row r="487" spans="1:20">
      <c r="A487" s="16">
        <v>2025</v>
      </c>
      <c r="B487" s="168" t="s">
        <v>256</v>
      </c>
      <c r="C487" s="168" t="s">
        <v>740</v>
      </c>
      <c r="D487" s="168" t="s">
        <v>741</v>
      </c>
      <c r="E487" s="168" t="s">
        <v>359</v>
      </c>
      <c r="F487" s="68">
        <v>29</v>
      </c>
      <c r="G487" s="16">
        <v>26</v>
      </c>
      <c r="H487" s="16">
        <v>28</v>
      </c>
      <c r="I487" s="16">
        <v>31</v>
      </c>
      <c r="J487" s="69">
        <v>32</v>
      </c>
      <c r="K487" s="68">
        <v>21</v>
      </c>
      <c r="L487" s="16">
        <v>11</v>
      </c>
      <c r="M487" s="16">
        <v>16</v>
      </c>
      <c r="N487" s="16">
        <v>25</v>
      </c>
      <c r="O487" s="69">
        <v>30</v>
      </c>
      <c r="P487" s="68">
        <v>8</v>
      </c>
      <c r="Q487" s="16">
        <v>1</v>
      </c>
      <c r="R487" s="16">
        <v>4</v>
      </c>
      <c r="S487" s="16">
        <v>12</v>
      </c>
      <c r="T487" s="69">
        <v>16</v>
      </c>
    </row>
    <row r="488" spans="1:20">
      <c r="A488" s="16">
        <v>2025</v>
      </c>
      <c r="B488" s="168" t="s">
        <v>256</v>
      </c>
      <c r="C488" s="168" t="s">
        <v>740</v>
      </c>
      <c r="D488" s="168" t="s">
        <v>741</v>
      </c>
      <c r="E488" s="168" t="s">
        <v>360</v>
      </c>
      <c r="F488" s="68">
        <v>29</v>
      </c>
      <c r="G488" s="16">
        <v>25</v>
      </c>
      <c r="H488" s="16">
        <v>27</v>
      </c>
      <c r="I488" s="16">
        <v>31</v>
      </c>
      <c r="J488" s="69">
        <v>32</v>
      </c>
      <c r="K488" s="68">
        <v>18</v>
      </c>
      <c r="L488" s="16">
        <v>9</v>
      </c>
      <c r="M488" s="16">
        <v>14</v>
      </c>
      <c r="N488" s="16">
        <v>23</v>
      </c>
      <c r="O488" s="69">
        <v>29</v>
      </c>
      <c r="P488" s="68">
        <v>10</v>
      </c>
      <c r="Q488" s="16">
        <v>1</v>
      </c>
      <c r="R488" s="16">
        <v>6</v>
      </c>
      <c r="S488" s="16">
        <v>14</v>
      </c>
      <c r="T488" s="69">
        <v>18</v>
      </c>
    </row>
    <row r="489" spans="1:20">
      <c r="A489" s="16">
        <v>2025</v>
      </c>
      <c r="B489" s="168" t="s">
        <v>256</v>
      </c>
      <c r="C489" s="168" t="s">
        <v>740</v>
      </c>
      <c r="D489" s="168" t="s">
        <v>741</v>
      </c>
      <c r="E489" s="168" t="s">
        <v>361</v>
      </c>
      <c r="F489" s="68">
        <v>28</v>
      </c>
      <c r="G489" s="16">
        <v>24</v>
      </c>
      <c r="H489" s="16">
        <v>26</v>
      </c>
      <c r="I489" s="16">
        <v>30</v>
      </c>
      <c r="J489" s="69">
        <v>32</v>
      </c>
      <c r="K489" s="68">
        <v>16</v>
      </c>
      <c r="L489" s="16">
        <v>6</v>
      </c>
      <c r="M489" s="16">
        <v>11</v>
      </c>
      <c r="N489" s="16">
        <v>20</v>
      </c>
      <c r="O489" s="69">
        <v>25</v>
      </c>
      <c r="P489" s="68">
        <v>12</v>
      </c>
      <c r="Q489" s="16">
        <v>3</v>
      </c>
      <c r="R489" s="16">
        <v>8</v>
      </c>
      <c r="S489" s="16">
        <v>16</v>
      </c>
      <c r="T489" s="69">
        <v>20</v>
      </c>
    </row>
    <row r="490" spans="1:20">
      <c r="A490" s="16">
        <v>2025</v>
      </c>
      <c r="B490" s="168" t="s">
        <v>256</v>
      </c>
      <c r="C490" s="168" t="s">
        <v>740</v>
      </c>
      <c r="D490" s="168" t="s">
        <v>741</v>
      </c>
      <c r="E490" s="168" t="s">
        <v>362</v>
      </c>
      <c r="F490" s="68">
        <v>28</v>
      </c>
      <c r="G490" s="16">
        <v>22</v>
      </c>
      <c r="H490" s="16">
        <v>25</v>
      </c>
      <c r="I490" s="16">
        <v>29</v>
      </c>
      <c r="J490" s="69">
        <v>31</v>
      </c>
      <c r="K490" s="68">
        <v>13</v>
      </c>
      <c r="L490" s="16">
        <v>4</v>
      </c>
      <c r="M490" s="16">
        <v>8</v>
      </c>
      <c r="N490" s="16">
        <v>17</v>
      </c>
      <c r="O490" s="69">
        <v>22</v>
      </c>
      <c r="P490" s="68">
        <v>14</v>
      </c>
      <c r="Q490" s="16">
        <v>5</v>
      </c>
      <c r="R490" s="16">
        <v>10</v>
      </c>
      <c r="S490" s="16">
        <v>18</v>
      </c>
      <c r="T490" s="69">
        <v>21</v>
      </c>
    </row>
    <row r="491" spans="1:20">
      <c r="A491" s="16">
        <v>2025</v>
      </c>
      <c r="B491" s="168" t="s">
        <v>256</v>
      </c>
      <c r="C491" s="168" t="s">
        <v>740</v>
      </c>
      <c r="D491" s="168" t="s">
        <v>741</v>
      </c>
      <c r="E491" s="168" t="s">
        <v>363</v>
      </c>
      <c r="F491" s="68">
        <v>27</v>
      </c>
      <c r="G491" s="16">
        <v>20</v>
      </c>
      <c r="H491" s="16">
        <v>24</v>
      </c>
      <c r="I491" s="16">
        <v>29</v>
      </c>
      <c r="J491" s="69">
        <v>31</v>
      </c>
      <c r="K491" s="68">
        <v>10</v>
      </c>
      <c r="L491" s="16">
        <v>2</v>
      </c>
      <c r="M491" s="16">
        <v>6</v>
      </c>
      <c r="N491" s="16">
        <v>14</v>
      </c>
      <c r="O491" s="69">
        <v>19</v>
      </c>
      <c r="P491" s="68">
        <v>16</v>
      </c>
      <c r="Q491" s="16">
        <v>7</v>
      </c>
      <c r="R491" s="16">
        <v>11</v>
      </c>
      <c r="S491" s="16">
        <v>19</v>
      </c>
      <c r="T491" s="69">
        <v>23</v>
      </c>
    </row>
    <row r="492" spans="1:20">
      <c r="A492" s="16">
        <v>2025</v>
      </c>
      <c r="B492" s="168" t="s">
        <v>256</v>
      </c>
      <c r="C492" s="168" t="s">
        <v>740</v>
      </c>
      <c r="D492" s="168" t="s">
        <v>741</v>
      </c>
      <c r="E492" s="168" t="s">
        <v>364</v>
      </c>
      <c r="F492" s="68">
        <v>26</v>
      </c>
      <c r="G492" s="16">
        <v>17</v>
      </c>
      <c r="H492" s="16">
        <v>22</v>
      </c>
      <c r="I492" s="16">
        <v>28</v>
      </c>
      <c r="J492" s="69">
        <v>30</v>
      </c>
      <c r="K492" s="68">
        <v>8</v>
      </c>
      <c r="L492" s="16">
        <v>0</v>
      </c>
      <c r="M492" s="16">
        <v>4</v>
      </c>
      <c r="N492" s="16">
        <v>12</v>
      </c>
      <c r="O492" s="69">
        <v>17</v>
      </c>
      <c r="P492" s="68">
        <v>17</v>
      </c>
      <c r="Q492" s="16">
        <v>7</v>
      </c>
      <c r="R492" s="16">
        <v>12</v>
      </c>
      <c r="S492" s="16">
        <v>20</v>
      </c>
      <c r="T492" s="69">
        <v>23</v>
      </c>
    </row>
    <row r="493" spans="1:20">
      <c r="A493" s="16">
        <v>2025</v>
      </c>
      <c r="B493" s="168" t="s">
        <v>256</v>
      </c>
      <c r="C493" s="168" t="s">
        <v>740</v>
      </c>
      <c r="D493" s="168" t="s">
        <v>741</v>
      </c>
      <c r="E493" s="168" t="s">
        <v>365</v>
      </c>
      <c r="F493" s="68">
        <v>24</v>
      </c>
      <c r="G493" s="16">
        <v>14</v>
      </c>
      <c r="H493" s="16">
        <v>20</v>
      </c>
      <c r="I493" s="16">
        <v>27</v>
      </c>
      <c r="J493" s="69">
        <v>29</v>
      </c>
      <c r="K493" s="68">
        <v>6</v>
      </c>
      <c r="L493" s="16">
        <v>0</v>
      </c>
      <c r="M493" s="16">
        <v>2</v>
      </c>
      <c r="N493" s="16">
        <v>10</v>
      </c>
      <c r="O493" s="69">
        <v>15</v>
      </c>
      <c r="P493" s="68">
        <v>16</v>
      </c>
      <c r="Q493" s="16">
        <v>7</v>
      </c>
      <c r="R493" s="16">
        <v>12</v>
      </c>
      <c r="S493" s="16">
        <v>20</v>
      </c>
      <c r="T493" s="69">
        <v>23</v>
      </c>
    </row>
    <row r="494" spans="1:20">
      <c r="A494" s="16">
        <v>2025</v>
      </c>
      <c r="B494" s="168" t="s">
        <v>256</v>
      </c>
      <c r="C494" s="168" t="s">
        <v>740</v>
      </c>
      <c r="D494" s="168" t="s">
        <v>741</v>
      </c>
      <c r="E494" s="168" t="s">
        <v>737</v>
      </c>
      <c r="F494" s="68">
        <v>23</v>
      </c>
      <c r="G494" s="16">
        <v>11</v>
      </c>
      <c r="H494" s="16">
        <v>18</v>
      </c>
      <c r="I494" s="16">
        <v>26</v>
      </c>
      <c r="J494" s="69">
        <v>28</v>
      </c>
      <c r="K494" s="68">
        <v>5</v>
      </c>
      <c r="L494" s="16">
        <v>0</v>
      </c>
      <c r="M494" s="16">
        <v>1</v>
      </c>
      <c r="N494" s="16">
        <v>9</v>
      </c>
      <c r="O494" s="69">
        <v>13</v>
      </c>
      <c r="P494" s="68">
        <v>16</v>
      </c>
      <c r="Q494" s="16">
        <v>5</v>
      </c>
      <c r="R494" s="16">
        <v>11</v>
      </c>
      <c r="S494" s="16">
        <v>19</v>
      </c>
      <c r="T494" s="69">
        <v>22</v>
      </c>
    </row>
    <row r="495" spans="1:20">
      <c r="A495" s="16">
        <v>2025</v>
      </c>
      <c r="B495" s="168" t="s">
        <v>250</v>
      </c>
      <c r="C495" s="168" t="s">
        <v>740</v>
      </c>
      <c r="D495" s="168" t="s">
        <v>741</v>
      </c>
      <c r="E495" s="168" t="s">
        <v>1109</v>
      </c>
      <c r="F495" s="68">
        <v>29</v>
      </c>
      <c r="G495" s="16">
        <v>27</v>
      </c>
      <c r="H495" s="16">
        <v>28</v>
      </c>
      <c r="I495" s="16">
        <v>31</v>
      </c>
      <c r="J495" s="69">
        <v>32</v>
      </c>
      <c r="K495" s="68">
        <v>27</v>
      </c>
      <c r="L495" s="16">
        <v>21</v>
      </c>
      <c r="M495" s="16">
        <v>25</v>
      </c>
      <c r="N495" s="16">
        <v>29</v>
      </c>
      <c r="O495" s="69">
        <v>32</v>
      </c>
      <c r="P495" s="68">
        <v>1</v>
      </c>
      <c r="Q495" s="16">
        <v>0</v>
      </c>
      <c r="R495" s="16">
        <v>0</v>
      </c>
      <c r="S495" s="16">
        <v>4</v>
      </c>
      <c r="T495" s="69">
        <v>8</v>
      </c>
    </row>
    <row r="496" spans="1:20">
      <c r="A496" s="16">
        <v>2025</v>
      </c>
      <c r="B496" s="168" t="s">
        <v>250</v>
      </c>
      <c r="C496" s="168" t="s">
        <v>740</v>
      </c>
      <c r="D496" s="168" t="s">
        <v>741</v>
      </c>
      <c r="E496" s="168" t="s">
        <v>369</v>
      </c>
      <c r="F496" s="68">
        <v>30</v>
      </c>
      <c r="G496" s="16">
        <v>28</v>
      </c>
      <c r="H496" s="16">
        <v>28</v>
      </c>
      <c r="I496" s="16">
        <v>32</v>
      </c>
      <c r="J496" s="69">
        <v>32</v>
      </c>
      <c r="K496" s="68">
        <v>28</v>
      </c>
      <c r="L496" s="16">
        <v>20</v>
      </c>
      <c r="M496" s="16">
        <v>24</v>
      </c>
      <c r="N496" s="16">
        <v>30</v>
      </c>
      <c r="O496" s="69">
        <v>32</v>
      </c>
      <c r="P496" s="68">
        <v>2</v>
      </c>
      <c r="Q496" s="16">
        <v>0</v>
      </c>
      <c r="R496" s="16">
        <v>0</v>
      </c>
      <c r="S496" s="16">
        <v>5</v>
      </c>
      <c r="T496" s="69">
        <v>9</v>
      </c>
    </row>
    <row r="497" spans="1:20">
      <c r="A497" s="16">
        <v>2025</v>
      </c>
      <c r="B497" s="168" t="s">
        <v>250</v>
      </c>
      <c r="C497" s="168" t="s">
        <v>740</v>
      </c>
      <c r="D497" s="168" t="s">
        <v>741</v>
      </c>
      <c r="E497" s="168" t="s">
        <v>355</v>
      </c>
      <c r="F497" s="68">
        <v>30</v>
      </c>
      <c r="G497" s="16">
        <v>27</v>
      </c>
      <c r="H497" s="16">
        <v>28</v>
      </c>
      <c r="I497" s="16">
        <v>32</v>
      </c>
      <c r="J497" s="69">
        <v>32</v>
      </c>
      <c r="K497" s="68">
        <v>27</v>
      </c>
      <c r="L497" s="16">
        <v>18</v>
      </c>
      <c r="M497" s="16">
        <v>23</v>
      </c>
      <c r="N497" s="16">
        <v>30</v>
      </c>
      <c r="O497" s="69">
        <v>32</v>
      </c>
      <c r="P497" s="68">
        <v>3</v>
      </c>
      <c r="Q497" s="16">
        <v>0</v>
      </c>
      <c r="R497" s="16">
        <v>0</v>
      </c>
      <c r="S497" s="16">
        <v>6</v>
      </c>
      <c r="T497" s="69">
        <v>10</v>
      </c>
    </row>
    <row r="498" spans="1:20">
      <c r="A498" s="16">
        <v>2025</v>
      </c>
      <c r="B498" s="168" t="s">
        <v>250</v>
      </c>
      <c r="C498" s="168" t="s">
        <v>740</v>
      </c>
      <c r="D498" s="168" t="s">
        <v>741</v>
      </c>
      <c r="E498" s="168" t="s">
        <v>356</v>
      </c>
      <c r="F498" s="68">
        <v>30</v>
      </c>
      <c r="G498" s="16">
        <v>27</v>
      </c>
      <c r="H498" s="16">
        <v>28</v>
      </c>
      <c r="I498" s="16">
        <v>32</v>
      </c>
      <c r="J498" s="69">
        <v>32</v>
      </c>
      <c r="K498" s="68">
        <v>26</v>
      </c>
      <c r="L498" s="16">
        <v>16</v>
      </c>
      <c r="M498" s="16">
        <v>21</v>
      </c>
      <c r="N498" s="16">
        <v>29</v>
      </c>
      <c r="O498" s="69">
        <v>32</v>
      </c>
      <c r="P498" s="68">
        <v>4</v>
      </c>
      <c r="Q498" s="16">
        <v>0</v>
      </c>
      <c r="R498" s="16">
        <v>1</v>
      </c>
      <c r="S498" s="16">
        <v>8</v>
      </c>
      <c r="T498" s="69">
        <v>12</v>
      </c>
    </row>
    <row r="499" spans="1:20">
      <c r="A499" s="16">
        <v>2025</v>
      </c>
      <c r="B499" s="168" t="s">
        <v>250</v>
      </c>
      <c r="C499" s="168" t="s">
        <v>740</v>
      </c>
      <c r="D499" s="168" t="s">
        <v>741</v>
      </c>
      <c r="E499" s="168" t="s">
        <v>357</v>
      </c>
      <c r="F499" s="68">
        <v>30</v>
      </c>
      <c r="G499" s="16">
        <v>26</v>
      </c>
      <c r="H499" s="16">
        <v>28</v>
      </c>
      <c r="I499" s="16">
        <v>32</v>
      </c>
      <c r="J499" s="69">
        <v>32</v>
      </c>
      <c r="K499" s="68">
        <v>24</v>
      </c>
      <c r="L499" s="16">
        <v>14</v>
      </c>
      <c r="M499" s="16">
        <v>19</v>
      </c>
      <c r="N499" s="16">
        <v>28</v>
      </c>
      <c r="O499" s="69">
        <v>31</v>
      </c>
      <c r="P499" s="68">
        <v>5</v>
      </c>
      <c r="Q499" s="16">
        <v>0</v>
      </c>
      <c r="R499" s="16">
        <v>2</v>
      </c>
      <c r="S499" s="16">
        <v>9</v>
      </c>
      <c r="T499" s="69">
        <v>14</v>
      </c>
    </row>
    <row r="500" spans="1:20">
      <c r="A500" s="16">
        <v>2025</v>
      </c>
      <c r="B500" s="168" t="s">
        <v>250</v>
      </c>
      <c r="C500" s="168" t="s">
        <v>740</v>
      </c>
      <c r="D500" s="168" t="s">
        <v>741</v>
      </c>
      <c r="E500" s="168" t="s">
        <v>358</v>
      </c>
      <c r="F500" s="68">
        <v>29</v>
      </c>
      <c r="G500" s="16">
        <v>26</v>
      </c>
      <c r="H500" s="16">
        <v>28</v>
      </c>
      <c r="I500" s="16">
        <v>31</v>
      </c>
      <c r="J500" s="69">
        <v>32</v>
      </c>
      <c r="K500" s="68">
        <v>22</v>
      </c>
      <c r="L500" s="16">
        <v>12</v>
      </c>
      <c r="M500" s="16">
        <v>17</v>
      </c>
      <c r="N500" s="16">
        <v>27</v>
      </c>
      <c r="O500" s="69">
        <v>31</v>
      </c>
      <c r="P500" s="68">
        <v>7</v>
      </c>
      <c r="Q500" s="16">
        <v>0</v>
      </c>
      <c r="R500" s="16">
        <v>3</v>
      </c>
      <c r="S500" s="16">
        <v>11</v>
      </c>
      <c r="T500" s="69">
        <v>15</v>
      </c>
    </row>
    <row r="501" spans="1:20">
      <c r="A501" s="16">
        <v>2025</v>
      </c>
      <c r="B501" s="168" t="s">
        <v>250</v>
      </c>
      <c r="C501" s="168" t="s">
        <v>740</v>
      </c>
      <c r="D501" s="168" t="s">
        <v>741</v>
      </c>
      <c r="E501" s="168" t="s">
        <v>359</v>
      </c>
      <c r="F501" s="68">
        <v>29</v>
      </c>
      <c r="G501" s="16">
        <v>25</v>
      </c>
      <c r="H501" s="16">
        <v>27</v>
      </c>
      <c r="I501" s="16">
        <v>31</v>
      </c>
      <c r="J501" s="69">
        <v>32</v>
      </c>
      <c r="K501" s="68">
        <v>20</v>
      </c>
      <c r="L501" s="16">
        <v>11</v>
      </c>
      <c r="M501" s="16">
        <v>16</v>
      </c>
      <c r="N501" s="16">
        <v>25</v>
      </c>
      <c r="O501" s="69">
        <v>30</v>
      </c>
      <c r="P501" s="68">
        <v>8</v>
      </c>
      <c r="Q501" s="16">
        <v>1</v>
      </c>
      <c r="R501" s="16">
        <v>4</v>
      </c>
      <c r="S501" s="16">
        <v>12</v>
      </c>
      <c r="T501" s="69">
        <v>16</v>
      </c>
    </row>
    <row r="502" spans="1:20">
      <c r="A502" s="16">
        <v>2025</v>
      </c>
      <c r="B502" s="168" t="s">
        <v>250</v>
      </c>
      <c r="C502" s="168" t="s">
        <v>740</v>
      </c>
      <c r="D502" s="168" t="s">
        <v>741</v>
      </c>
      <c r="E502" s="168" t="s">
        <v>360</v>
      </c>
      <c r="F502" s="68">
        <v>28</v>
      </c>
      <c r="G502" s="16">
        <v>24</v>
      </c>
      <c r="H502" s="16">
        <v>27</v>
      </c>
      <c r="I502" s="16">
        <v>30</v>
      </c>
      <c r="J502" s="69">
        <v>32</v>
      </c>
      <c r="K502" s="68">
        <v>18</v>
      </c>
      <c r="L502" s="16">
        <v>9</v>
      </c>
      <c r="M502" s="16">
        <v>14</v>
      </c>
      <c r="N502" s="16">
        <v>23</v>
      </c>
      <c r="O502" s="69">
        <v>29</v>
      </c>
      <c r="P502" s="68">
        <v>10</v>
      </c>
      <c r="Q502" s="16">
        <v>1</v>
      </c>
      <c r="R502" s="16">
        <v>6</v>
      </c>
      <c r="S502" s="16">
        <v>13</v>
      </c>
      <c r="T502" s="69">
        <v>17</v>
      </c>
    </row>
    <row r="503" spans="1:20">
      <c r="A503" s="16">
        <v>2025</v>
      </c>
      <c r="B503" s="168" t="s">
        <v>250</v>
      </c>
      <c r="C503" s="168" t="s">
        <v>740</v>
      </c>
      <c r="D503" s="168" t="s">
        <v>741</v>
      </c>
      <c r="E503" s="168" t="s">
        <v>361</v>
      </c>
      <c r="F503" s="68">
        <v>28</v>
      </c>
      <c r="G503" s="16">
        <v>23</v>
      </c>
      <c r="H503" s="16">
        <v>26</v>
      </c>
      <c r="I503" s="16">
        <v>30</v>
      </c>
      <c r="J503" s="69">
        <v>31</v>
      </c>
      <c r="K503" s="68">
        <v>15</v>
      </c>
      <c r="L503" s="16">
        <v>7</v>
      </c>
      <c r="M503" s="16">
        <v>11</v>
      </c>
      <c r="N503" s="16">
        <v>19</v>
      </c>
      <c r="O503" s="69">
        <v>24</v>
      </c>
      <c r="P503" s="68">
        <v>12</v>
      </c>
      <c r="Q503" s="16">
        <v>4</v>
      </c>
      <c r="R503" s="16">
        <v>8</v>
      </c>
      <c r="S503" s="16">
        <v>15</v>
      </c>
      <c r="T503" s="69">
        <v>19</v>
      </c>
    </row>
    <row r="504" spans="1:20">
      <c r="A504" s="16">
        <v>2025</v>
      </c>
      <c r="B504" s="168" t="s">
        <v>250</v>
      </c>
      <c r="C504" s="168" t="s">
        <v>740</v>
      </c>
      <c r="D504" s="168" t="s">
        <v>741</v>
      </c>
      <c r="E504" s="168" t="s">
        <v>362</v>
      </c>
      <c r="F504" s="68">
        <v>27</v>
      </c>
      <c r="G504" s="16">
        <v>22</v>
      </c>
      <c r="H504" s="16">
        <v>25</v>
      </c>
      <c r="I504" s="16">
        <v>29</v>
      </c>
      <c r="J504" s="69">
        <v>31</v>
      </c>
      <c r="K504" s="68">
        <v>12</v>
      </c>
      <c r="L504" s="16">
        <v>4</v>
      </c>
      <c r="M504" s="16">
        <v>8</v>
      </c>
      <c r="N504" s="16">
        <v>17</v>
      </c>
      <c r="O504" s="69">
        <v>21</v>
      </c>
      <c r="P504" s="68">
        <v>14</v>
      </c>
      <c r="Q504" s="16">
        <v>6</v>
      </c>
      <c r="R504" s="16">
        <v>10</v>
      </c>
      <c r="S504" s="16">
        <v>17</v>
      </c>
      <c r="T504" s="69">
        <v>21</v>
      </c>
    </row>
    <row r="505" spans="1:20">
      <c r="A505" s="16">
        <v>2025</v>
      </c>
      <c r="B505" s="168" t="s">
        <v>250</v>
      </c>
      <c r="C505" s="168" t="s">
        <v>740</v>
      </c>
      <c r="D505" s="168" t="s">
        <v>741</v>
      </c>
      <c r="E505" s="168" t="s">
        <v>363</v>
      </c>
      <c r="F505" s="68">
        <v>26</v>
      </c>
      <c r="G505" s="16">
        <v>20</v>
      </c>
      <c r="H505" s="16">
        <v>24</v>
      </c>
      <c r="I505" s="16">
        <v>28</v>
      </c>
      <c r="J505" s="69">
        <v>30</v>
      </c>
      <c r="K505" s="68">
        <v>10</v>
      </c>
      <c r="L505" s="16">
        <v>2</v>
      </c>
      <c r="M505" s="16">
        <v>6</v>
      </c>
      <c r="N505" s="16">
        <v>14</v>
      </c>
      <c r="O505" s="69">
        <v>18</v>
      </c>
      <c r="P505" s="68">
        <v>16</v>
      </c>
      <c r="Q505" s="16">
        <v>7</v>
      </c>
      <c r="R505" s="16">
        <v>12</v>
      </c>
      <c r="S505" s="16">
        <v>19</v>
      </c>
      <c r="T505" s="69">
        <v>22</v>
      </c>
    </row>
    <row r="506" spans="1:20">
      <c r="A506" s="16">
        <v>2025</v>
      </c>
      <c r="B506" s="168" t="s">
        <v>250</v>
      </c>
      <c r="C506" s="168" t="s">
        <v>740</v>
      </c>
      <c r="D506" s="168" t="s">
        <v>741</v>
      </c>
      <c r="E506" s="168" t="s">
        <v>364</v>
      </c>
      <c r="F506" s="68">
        <v>26</v>
      </c>
      <c r="G506" s="16">
        <v>17</v>
      </c>
      <c r="H506" s="16">
        <v>22</v>
      </c>
      <c r="I506" s="16">
        <v>28</v>
      </c>
      <c r="J506" s="69">
        <v>29</v>
      </c>
      <c r="K506" s="68">
        <v>7</v>
      </c>
      <c r="L506" s="16">
        <v>1</v>
      </c>
      <c r="M506" s="16">
        <v>4</v>
      </c>
      <c r="N506" s="16">
        <v>11</v>
      </c>
      <c r="O506" s="69">
        <v>15</v>
      </c>
      <c r="P506" s="68">
        <v>17</v>
      </c>
      <c r="Q506" s="16">
        <v>8</v>
      </c>
      <c r="R506" s="16">
        <v>13</v>
      </c>
      <c r="S506" s="16">
        <v>20</v>
      </c>
      <c r="T506" s="69">
        <v>23</v>
      </c>
    </row>
    <row r="507" spans="1:20">
      <c r="A507" s="16">
        <v>2025</v>
      </c>
      <c r="B507" s="168" t="s">
        <v>250</v>
      </c>
      <c r="C507" s="168" t="s">
        <v>740</v>
      </c>
      <c r="D507" s="168" t="s">
        <v>741</v>
      </c>
      <c r="E507" s="168" t="s">
        <v>365</v>
      </c>
      <c r="F507" s="68">
        <v>24</v>
      </c>
      <c r="G507" s="16">
        <v>15</v>
      </c>
      <c r="H507" s="16">
        <v>20</v>
      </c>
      <c r="I507" s="16">
        <v>27</v>
      </c>
      <c r="J507" s="69">
        <v>28</v>
      </c>
      <c r="K507" s="68">
        <v>6</v>
      </c>
      <c r="L507" s="16">
        <v>0</v>
      </c>
      <c r="M507" s="16">
        <v>2</v>
      </c>
      <c r="N507" s="16">
        <v>9</v>
      </c>
      <c r="O507" s="69">
        <v>13</v>
      </c>
      <c r="P507" s="68">
        <v>17</v>
      </c>
      <c r="Q507" s="16">
        <v>7</v>
      </c>
      <c r="R507" s="16">
        <v>13</v>
      </c>
      <c r="S507" s="16">
        <v>20</v>
      </c>
      <c r="T507" s="69">
        <v>23</v>
      </c>
    </row>
    <row r="508" spans="1:20">
      <c r="A508" s="16">
        <v>2025</v>
      </c>
      <c r="B508" s="168" t="s">
        <v>250</v>
      </c>
      <c r="C508" s="168" t="s">
        <v>740</v>
      </c>
      <c r="D508" s="168" t="s">
        <v>741</v>
      </c>
      <c r="E508" s="168" t="s">
        <v>737</v>
      </c>
      <c r="F508" s="68">
        <v>22</v>
      </c>
      <c r="G508" s="16">
        <v>11</v>
      </c>
      <c r="H508" s="16">
        <v>18</v>
      </c>
      <c r="I508" s="16">
        <v>26</v>
      </c>
      <c r="J508" s="69">
        <v>28</v>
      </c>
      <c r="K508" s="68">
        <v>5</v>
      </c>
      <c r="L508" s="16">
        <v>0</v>
      </c>
      <c r="M508" s="16">
        <v>1</v>
      </c>
      <c r="N508" s="16">
        <v>8</v>
      </c>
      <c r="O508" s="69">
        <v>12</v>
      </c>
      <c r="P508" s="68">
        <v>16</v>
      </c>
      <c r="Q508" s="16">
        <v>6</v>
      </c>
      <c r="R508" s="16">
        <v>12</v>
      </c>
      <c r="S508" s="16">
        <v>19</v>
      </c>
      <c r="T508" s="69">
        <v>22</v>
      </c>
    </row>
    <row r="509" spans="1:20">
      <c r="A509" s="16">
        <v>2016</v>
      </c>
      <c r="B509" s="168" t="s">
        <v>256</v>
      </c>
      <c r="C509" s="168" t="s">
        <v>736</v>
      </c>
      <c r="D509" s="168" t="s">
        <v>741</v>
      </c>
      <c r="E509" s="168" t="s">
        <v>1109</v>
      </c>
      <c r="F509" s="68">
        <v>30</v>
      </c>
      <c r="G509" s="16">
        <v>28</v>
      </c>
      <c r="H509" s="16">
        <v>28</v>
      </c>
      <c r="I509" s="16">
        <v>32</v>
      </c>
      <c r="J509" s="69">
        <v>32</v>
      </c>
      <c r="K509" s="68">
        <v>28</v>
      </c>
      <c r="L509" s="16">
        <v>19</v>
      </c>
      <c r="M509" s="16">
        <v>24</v>
      </c>
      <c r="N509" s="16">
        <v>31</v>
      </c>
      <c r="O509" s="69">
        <v>32</v>
      </c>
      <c r="P509" s="68">
        <v>1</v>
      </c>
      <c r="Q509" s="16">
        <v>0</v>
      </c>
      <c r="R509" s="16">
        <v>0</v>
      </c>
      <c r="S509" s="16">
        <v>5</v>
      </c>
      <c r="T509" s="69">
        <v>10</v>
      </c>
    </row>
    <row r="510" spans="1:20">
      <c r="A510" s="16">
        <v>2016</v>
      </c>
      <c r="B510" s="168" t="s">
        <v>256</v>
      </c>
      <c r="C510" s="168" t="s">
        <v>736</v>
      </c>
      <c r="D510" s="168" t="s">
        <v>741</v>
      </c>
      <c r="E510" s="168" t="s">
        <v>369</v>
      </c>
      <c r="F510" s="68">
        <v>31</v>
      </c>
      <c r="G510" s="16">
        <v>28</v>
      </c>
      <c r="H510" s="16">
        <v>29</v>
      </c>
      <c r="I510" s="16">
        <v>32</v>
      </c>
      <c r="J510" s="69">
        <v>32</v>
      </c>
      <c r="K510" s="68">
        <v>30</v>
      </c>
      <c r="L510" s="16">
        <v>19</v>
      </c>
      <c r="M510" s="16">
        <v>24</v>
      </c>
      <c r="N510" s="16">
        <v>31</v>
      </c>
      <c r="O510" s="69">
        <v>32</v>
      </c>
      <c r="P510" s="68">
        <v>1</v>
      </c>
      <c r="Q510" s="16">
        <v>0</v>
      </c>
      <c r="R510" s="16">
        <v>0</v>
      </c>
      <c r="S510" s="16">
        <v>5</v>
      </c>
      <c r="T510" s="69">
        <v>10</v>
      </c>
    </row>
    <row r="511" spans="1:20">
      <c r="A511" s="16">
        <v>2016</v>
      </c>
      <c r="B511" s="168" t="s">
        <v>256</v>
      </c>
      <c r="C511" s="168" t="s">
        <v>736</v>
      </c>
      <c r="D511" s="168" t="s">
        <v>741</v>
      </c>
      <c r="E511" s="168" t="s">
        <v>355</v>
      </c>
      <c r="F511" s="68">
        <v>31</v>
      </c>
      <c r="G511" s="16">
        <v>28</v>
      </c>
      <c r="H511" s="16">
        <v>29</v>
      </c>
      <c r="I511" s="16">
        <v>32</v>
      </c>
      <c r="J511" s="69">
        <v>32</v>
      </c>
      <c r="K511" s="68">
        <v>30</v>
      </c>
      <c r="L511" s="16">
        <v>17</v>
      </c>
      <c r="M511" s="16">
        <v>24</v>
      </c>
      <c r="N511" s="16">
        <v>31</v>
      </c>
      <c r="O511" s="69">
        <v>32</v>
      </c>
      <c r="P511" s="68">
        <v>1</v>
      </c>
      <c r="Q511" s="16">
        <v>0</v>
      </c>
      <c r="R511" s="16">
        <v>0</v>
      </c>
      <c r="S511" s="16">
        <v>5</v>
      </c>
      <c r="T511" s="69">
        <v>10</v>
      </c>
    </row>
    <row r="512" spans="1:20">
      <c r="A512" s="16">
        <v>2016</v>
      </c>
      <c r="B512" s="168" t="s">
        <v>256</v>
      </c>
      <c r="C512" s="168" t="s">
        <v>736</v>
      </c>
      <c r="D512" s="168" t="s">
        <v>741</v>
      </c>
      <c r="E512" s="168" t="s">
        <v>356</v>
      </c>
      <c r="F512" s="68">
        <v>31</v>
      </c>
      <c r="G512" s="16">
        <v>27</v>
      </c>
      <c r="H512" s="16">
        <v>29</v>
      </c>
      <c r="I512" s="16">
        <v>32</v>
      </c>
      <c r="J512" s="69">
        <v>32</v>
      </c>
      <c r="K512" s="68">
        <v>29</v>
      </c>
      <c r="L512" s="16">
        <v>16</v>
      </c>
      <c r="M512" s="16">
        <v>22</v>
      </c>
      <c r="N512" s="16">
        <v>31</v>
      </c>
      <c r="O512" s="69">
        <v>32</v>
      </c>
      <c r="P512" s="68">
        <v>1</v>
      </c>
      <c r="Q512" s="16">
        <v>0</v>
      </c>
      <c r="R512" s="16">
        <v>0</v>
      </c>
      <c r="S512" s="16">
        <v>7</v>
      </c>
      <c r="T512" s="69">
        <v>12</v>
      </c>
    </row>
    <row r="513" spans="1:20">
      <c r="A513" s="16">
        <v>2016</v>
      </c>
      <c r="B513" s="168" t="s">
        <v>256</v>
      </c>
      <c r="C513" s="168" t="s">
        <v>736</v>
      </c>
      <c r="D513" s="168" t="s">
        <v>741</v>
      </c>
      <c r="E513" s="168" t="s">
        <v>357</v>
      </c>
      <c r="F513" s="68">
        <v>31</v>
      </c>
      <c r="G513" s="16">
        <v>25</v>
      </c>
      <c r="H513" s="16">
        <v>28</v>
      </c>
      <c r="I513" s="16">
        <v>32</v>
      </c>
      <c r="J513" s="69">
        <v>32</v>
      </c>
      <c r="K513" s="68">
        <v>28</v>
      </c>
      <c r="L513" s="16">
        <v>13</v>
      </c>
      <c r="M513" s="16">
        <v>20</v>
      </c>
      <c r="N513" s="16">
        <v>31</v>
      </c>
      <c r="O513" s="69">
        <v>32</v>
      </c>
      <c r="P513" s="68">
        <v>2</v>
      </c>
      <c r="Q513" s="16">
        <v>0</v>
      </c>
      <c r="R513" s="16">
        <v>0</v>
      </c>
      <c r="S513" s="16">
        <v>8</v>
      </c>
      <c r="T513" s="69">
        <v>13</v>
      </c>
    </row>
    <row r="514" spans="1:20">
      <c r="A514" s="16">
        <v>2016</v>
      </c>
      <c r="B514" s="168" t="s">
        <v>256</v>
      </c>
      <c r="C514" s="168" t="s">
        <v>736</v>
      </c>
      <c r="D514" s="168" t="s">
        <v>741</v>
      </c>
      <c r="E514" s="168" t="s">
        <v>358</v>
      </c>
      <c r="F514" s="68">
        <v>30</v>
      </c>
      <c r="G514" s="16">
        <v>24</v>
      </c>
      <c r="H514" s="16">
        <v>28</v>
      </c>
      <c r="I514" s="16">
        <v>32</v>
      </c>
      <c r="J514" s="69">
        <v>32</v>
      </c>
      <c r="K514" s="68">
        <v>25</v>
      </c>
      <c r="L514" s="16">
        <v>10</v>
      </c>
      <c r="M514" s="16">
        <v>17</v>
      </c>
      <c r="N514" s="16">
        <v>31</v>
      </c>
      <c r="O514" s="69">
        <v>32</v>
      </c>
      <c r="P514" s="68">
        <v>3</v>
      </c>
      <c r="Q514" s="16">
        <v>0</v>
      </c>
      <c r="R514" s="16">
        <v>0</v>
      </c>
      <c r="S514" s="16">
        <v>10</v>
      </c>
      <c r="T514" s="69">
        <v>14</v>
      </c>
    </row>
    <row r="515" spans="1:20">
      <c r="A515" s="16">
        <v>2016</v>
      </c>
      <c r="B515" s="168" t="s">
        <v>256</v>
      </c>
      <c r="C515" s="168" t="s">
        <v>736</v>
      </c>
      <c r="D515" s="168" t="s">
        <v>741</v>
      </c>
      <c r="E515" s="168" t="s">
        <v>359</v>
      </c>
      <c r="F515" s="68">
        <v>30</v>
      </c>
      <c r="G515" s="16">
        <v>22</v>
      </c>
      <c r="H515" s="16">
        <v>27</v>
      </c>
      <c r="I515" s="16">
        <v>32</v>
      </c>
      <c r="J515" s="69">
        <v>32</v>
      </c>
      <c r="K515" s="68">
        <v>23</v>
      </c>
      <c r="L515" s="16">
        <v>8</v>
      </c>
      <c r="M515" s="16">
        <v>15</v>
      </c>
      <c r="N515" s="16">
        <v>31</v>
      </c>
      <c r="O515" s="69">
        <v>32</v>
      </c>
      <c r="P515" s="68">
        <v>4</v>
      </c>
      <c r="Q515" s="16">
        <v>0</v>
      </c>
      <c r="R515" s="16">
        <v>0</v>
      </c>
      <c r="S515" s="16">
        <v>11</v>
      </c>
      <c r="T515" s="69">
        <v>16</v>
      </c>
    </row>
    <row r="516" spans="1:20">
      <c r="A516" s="16">
        <v>2016</v>
      </c>
      <c r="B516" s="168" t="s">
        <v>256</v>
      </c>
      <c r="C516" s="168" t="s">
        <v>736</v>
      </c>
      <c r="D516" s="168" t="s">
        <v>741</v>
      </c>
      <c r="E516" s="168" t="s">
        <v>360</v>
      </c>
      <c r="F516" s="68">
        <v>28</v>
      </c>
      <c r="G516" s="16">
        <v>18</v>
      </c>
      <c r="H516" s="16">
        <v>25</v>
      </c>
      <c r="I516" s="16">
        <v>31</v>
      </c>
      <c r="J516" s="69">
        <v>32</v>
      </c>
      <c r="K516" s="68">
        <v>19</v>
      </c>
      <c r="L516" s="16">
        <v>4</v>
      </c>
      <c r="M516" s="16">
        <v>11</v>
      </c>
      <c r="N516" s="16">
        <v>30</v>
      </c>
      <c r="O516" s="69">
        <v>32</v>
      </c>
      <c r="P516" s="68">
        <v>5</v>
      </c>
      <c r="Q516" s="16">
        <v>0</v>
      </c>
      <c r="R516" s="16">
        <v>0</v>
      </c>
      <c r="S516" s="16">
        <v>13</v>
      </c>
      <c r="T516" s="69">
        <v>18</v>
      </c>
    </row>
    <row r="517" spans="1:20">
      <c r="A517" s="16">
        <v>2016</v>
      </c>
      <c r="B517" s="168" t="s">
        <v>256</v>
      </c>
      <c r="C517" s="168" t="s">
        <v>736</v>
      </c>
      <c r="D517" s="168" t="s">
        <v>741</v>
      </c>
      <c r="E517" s="168" t="s">
        <v>361</v>
      </c>
      <c r="F517" s="68">
        <v>28</v>
      </c>
      <c r="G517" s="16">
        <v>13</v>
      </c>
      <c r="H517" s="16">
        <v>23</v>
      </c>
      <c r="I517" s="16">
        <v>30</v>
      </c>
      <c r="J517" s="69">
        <v>32</v>
      </c>
      <c r="K517" s="68">
        <v>14</v>
      </c>
      <c r="L517" s="16">
        <v>1</v>
      </c>
      <c r="M517" s="16">
        <v>8</v>
      </c>
      <c r="N517" s="16">
        <v>27</v>
      </c>
      <c r="O517" s="69">
        <v>31</v>
      </c>
      <c r="P517" s="68">
        <v>9</v>
      </c>
      <c r="Q517" s="16">
        <v>0</v>
      </c>
      <c r="R517" s="16">
        <v>1</v>
      </c>
      <c r="S517" s="16">
        <v>15</v>
      </c>
      <c r="T517" s="69">
        <v>19</v>
      </c>
    </row>
    <row r="518" spans="1:20">
      <c r="A518" s="16">
        <v>2016</v>
      </c>
      <c r="B518" s="168" t="s">
        <v>256</v>
      </c>
      <c r="C518" s="168" t="s">
        <v>736</v>
      </c>
      <c r="D518" s="168" t="s">
        <v>741</v>
      </c>
      <c r="E518" s="168" t="s">
        <v>362</v>
      </c>
      <c r="F518" s="68">
        <v>26</v>
      </c>
      <c r="G518" s="16">
        <v>7</v>
      </c>
      <c r="H518" s="16">
        <v>20</v>
      </c>
      <c r="I518" s="16">
        <v>29</v>
      </c>
      <c r="J518" s="69">
        <v>32</v>
      </c>
      <c r="K518" s="68">
        <v>11</v>
      </c>
      <c r="L518" s="16">
        <v>0</v>
      </c>
      <c r="M518" s="16">
        <v>4</v>
      </c>
      <c r="N518" s="16">
        <v>23</v>
      </c>
      <c r="O518" s="69">
        <v>30</v>
      </c>
      <c r="P518" s="68">
        <v>10</v>
      </c>
      <c r="Q518" s="16">
        <v>0</v>
      </c>
      <c r="R518" s="16">
        <v>1</v>
      </c>
      <c r="S518" s="16">
        <v>16</v>
      </c>
      <c r="T518" s="69">
        <v>21</v>
      </c>
    </row>
    <row r="519" spans="1:20">
      <c r="A519" s="16">
        <v>2016</v>
      </c>
      <c r="B519" s="168" t="s">
        <v>256</v>
      </c>
      <c r="C519" s="168" t="s">
        <v>736</v>
      </c>
      <c r="D519" s="168" t="s">
        <v>741</v>
      </c>
      <c r="E519" s="168" t="s">
        <v>363</v>
      </c>
      <c r="F519" s="68">
        <v>24</v>
      </c>
      <c r="G519" s="16">
        <v>4</v>
      </c>
      <c r="H519" s="16">
        <v>16</v>
      </c>
      <c r="I519" s="16">
        <v>28</v>
      </c>
      <c r="J519" s="69">
        <v>31</v>
      </c>
      <c r="K519" s="68">
        <v>8</v>
      </c>
      <c r="L519" s="16">
        <v>0</v>
      </c>
      <c r="M519" s="16">
        <v>2</v>
      </c>
      <c r="N519" s="16">
        <v>18</v>
      </c>
      <c r="O519" s="69">
        <v>30</v>
      </c>
      <c r="P519" s="68">
        <v>10</v>
      </c>
      <c r="Q519" s="16">
        <v>0</v>
      </c>
      <c r="R519" s="16">
        <v>1</v>
      </c>
      <c r="S519" s="16">
        <v>17</v>
      </c>
      <c r="T519" s="69">
        <v>21</v>
      </c>
    </row>
    <row r="520" spans="1:20">
      <c r="A520" s="16">
        <v>2016</v>
      </c>
      <c r="B520" s="168" t="s">
        <v>256</v>
      </c>
      <c r="C520" s="168" t="s">
        <v>736</v>
      </c>
      <c r="D520" s="168" t="s">
        <v>741</v>
      </c>
      <c r="E520" s="168" t="s">
        <v>364</v>
      </c>
      <c r="F520" s="68">
        <v>22</v>
      </c>
      <c r="G520" s="16">
        <v>2</v>
      </c>
      <c r="H520" s="16">
        <v>11</v>
      </c>
      <c r="I520" s="16">
        <v>27</v>
      </c>
      <c r="J520" s="69">
        <v>31</v>
      </c>
      <c r="K520" s="68">
        <v>6</v>
      </c>
      <c r="L520" s="16">
        <v>0</v>
      </c>
      <c r="M520" s="16">
        <v>1</v>
      </c>
      <c r="N520" s="16">
        <v>15</v>
      </c>
      <c r="O520" s="69">
        <v>29</v>
      </c>
      <c r="P520" s="68">
        <v>8</v>
      </c>
      <c r="Q520" s="16">
        <v>0</v>
      </c>
      <c r="R520" s="16">
        <v>1</v>
      </c>
      <c r="S520" s="16">
        <v>16</v>
      </c>
      <c r="T520" s="69">
        <v>20</v>
      </c>
    </row>
    <row r="521" spans="1:20">
      <c r="A521" s="16">
        <v>2016</v>
      </c>
      <c r="B521" s="168" t="s">
        <v>256</v>
      </c>
      <c r="C521" s="168" t="s">
        <v>736</v>
      </c>
      <c r="D521" s="168" t="s">
        <v>741</v>
      </c>
      <c r="E521" s="168" t="s">
        <v>365</v>
      </c>
      <c r="F521" s="68">
        <v>20</v>
      </c>
      <c r="G521" s="16">
        <v>1</v>
      </c>
      <c r="H521" s="16">
        <v>9</v>
      </c>
      <c r="I521" s="16">
        <v>26</v>
      </c>
      <c r="J521" s="69">
        <v>31</v>
      </c>
      <c r="K521" s="68">
        <v>5</v>
      </c>
      <c r="L521" s="16">
        <v>0</v>
      </c>
      <c r="M521" s="16">
        <v>0</v>
      </c>
      <c r="N521" s="16">
        <v>15</v>
      </c>
      <c r="O521" s="69">
        <v>29</v>
      </c>
      <c r="P521" s="68">
        <v>7</v>
      </c>
      <c r="Q521" s="16">
        <v>0</v>
      </c>
      <c r="R521" s="16">
        <v>1</v>
      </c>
      <c r="S521" s="16">
        <v>15</v>
      </c>
      <c r="T521" s="69">
        <v>19</v>
      </c>
    </row>
    <row r="522" spans="1:20">
      <c r="A522" s="16">
        <v>2016</v>
      </c>
      <c r="B522" s="168" t="s">
        <v>256</v>
      </c>
      <c r="C522" s="168" t="s">
        <v>736</v>
      </c>
      <c r="D522" s="168" t="s">
        <v>741</v>
      </c>
      <c r="E522" s="168" t="s">
        <v>737</v>
      </c>
      <c r="F522" s="68">
        <v>18</v>
      </c>
      <c r="G522" s="16">
        <v>0</v>
      </c>
      <c r="H522" s="16">
        <v>7</v>
      </c>
      <c r="I522" s="16">
        <v>25</v>
      </c>
      <c r="J522" s="69">
        <v>31</v>
      </c>
      <c r="K522" s="68">
        <v>4</v>
      </c>
      <c r="L522" s="16">
        <v>0</v>
      </c>
      <c r="M522" s="16">
        <v>0</v>
      </c>
      <c r="N522" s="16">
        <v>12</v>
      </c>
      <c r="O522" s="69">
        <v>29</v>
      </c>
      <c r="P522" s="68">
        <v>7</v>
      </c>
      <c r="Q522" s="16">
        <v>0</v>
      </c>
      <c r="R522" s="16">
        <v>1</v>
      </c>
      <c r="S522" s="16">
        <v>14</v>
      </c>
      <c r="T522" s="69">
        <v>18</v>
      </c>
    </row>
    <row r="523" spans="1:20">
      <c r="A523" s="16">
        <v>2016</v>
      </c>
      <c r="B523" s="168" t="s">
        <v>256</v>
      </c>
      <c r="C523" s="168" t="s">
        <v>739</v>
      </c>
      <c r="D523" s="168" t="s">
        <v>741</v>
      </c>
      <c r="E523" s="168" t="s">
        <v>1109</v>
      </c>
      <c r="F523" s="68">
        <v>29</v>
      </c>
      <c r="G523" s="16">
        <v>28</v>
      </c>
      <c r="H523" s="16">
        <v>28</v>
      </c>
      <c r="I523" s="16">
        <v>31</v>
      </c>
      <c r="J523" s="69">
        <v>32</v>
      </c>
      <c r="K523" s="68">
        <v>28</v>
      </c>
      <c r="L523" s="16">
        <v>22</v>
      </c>
      <c r="M523" s="16">
        <v>25</v>
      </c>
      <c r="N523" s="16">
        <v>29</v>
      </c>
      <c r="O523" s="69">
        <v>31</v>
      </c>
      <c r="P523" s="68">
        <v>1</v>
      </c>
      <c r="Q523" s="16">
        <v>0</v>
      </c>
      <c r="R523" s="16">
        <v>0</v>
      </c>
      <c r="S523" s="16">
        <v>4</v>
      </c>
      <c r="T523" s="69">
        <v>7</v>
      </c>
    </row>
    <row r="524" spans="1:20">
      <c r="A524" s="16">
        <v>2016</v>
      </c>
      <c r="B524" s="168" t="s">
        <v>256</v>
      </c>
      <c r="C524" s="168" t="s">
        <v>739</v>
      </c>
      <c r="D524" s="168" t="s">
        <v>741</v>
      </c>
      <c r="E524" s="168" t="s">
        <v>369</v>
      </c>
      <c r="F524" s="68">
        <v>30</v>
      </c>
      <c r="G524" s="16">
        <v>28</v>
      </c>
      <c r="H524" s="16">
        <v>28</v>
      </c>
      <c r="I524" s="16">
        <v>32</v>
      </c>
      <c r="J524" s="69">
        <v>32</v>
      </c>
      <c r="K524" s="68">
        <v>27</v>
      </c>
      <c r="L524" s="16">
        <v>20</v>
      </c>
      <c r="M524" s="16">
        <v>24</v>
      </c>
      <c r="N524" s="16">
        <v>29</v>
      </c>
      <c r="O524" s="69">
        <v>31</v>
      </c>
      <c r="P524" s="68">
        <v>2</v>
      </c>
      <c r="Q524" s="16">
        <v>0</v>
      </c>
      <c r="R524" s="16">
        <v>0</v>
      </c>
      <c r="S524" s="16">
        <v>6</v>
      </c>
      <c r="T524" s="69">
        <v>9</v>
      </c>
    </row>
    <row r="525" spans="1:20">
      <c r="A525" s="16">
        <v>2016</v>
      </c>
      <c r="B525" s="168" t="s">
        <v>256</v>
      </c>
      <c r="C525" s="168" t="s">
        <v>739</v>
      </c>
      <c r="D525" s="168" t="s">
        <v>741</v>
      </c>
      <c r="E525" s="168" t="s">
        <v>355</v>
      </c>
      <c r="F525" s="68">
        <v>30</v>
      </c>
      <c r="G525" s="16">
        <v>28</v>
      </c>
      <c r="H525" s="16">
        <v>28</v>
      </c>
      <c r="I525" s="16">
        <v>32</v>
      </c>
      <c r="J525" s="69">
        <v>32</v>
      </c>
      <c r="K525" s="68">
        <v>26</v>
      </c>
      <c r="L525" s="16">
        <v>18</v>
      </c>
      <c r="M525" s="16">
        <v>22</v>
      </c>
      <c r="N525" s="16">
        <v>28</v>
      </c>
      <c r="O525" s="69">
        <v>31</v>
      </c>
      <c r="P525" s="68">
        <v>4</v>
      </c>
      <c r="Q525" s="16">
        <v>0</v>
      </c>
      <c r="R525" s="16">
        <v>1</v>
      </c>
      <c r="S525" s="16">
        <v>7</v>
      </c>
      <c r="T525" s="69">
        <v>11</v>
      </c>
    </row>
    <row r="526" spans="1:20">
      <c r="A526" s="16">
        <v>2016</v>
      </c>
      <c r="B526" s="168" t="s">
        <v>256</v>
      </c>
      <c r="C526" s="168" t="s">
        <v>739</v>
      </c>
      <c r="D526" s="168" t="s">
        <v>741</v>
      </c>
      <c r="E526" s="168" t="s">
        <v>356</v>
      </c>
      <c r="F526" s="68">
        <v>30</v>
      </c>
      <c r="G526" s="16">
        <v>27</v>
      </c>
      <c r="H526" s="16">
        <v>28</v>
      </c>
      <c r="I526" s="16">
        <v>32</v>
      </c>
      <c r="J526" s="69">
        <v>32</v>
      </c>
      <c r="K526" s="68">
        <v>24</v>
      </c>
      <c r="L526" s="16">
        <v>16</v>
      </c>
      <c r="M526" s="16">
        <v>20</v>
      </c>
      <c r="N526" s="16">
        <v>28</v>
      </c>
      <c r="O526" s="69">
        <v>30</v>
      </c>
      <c r="P526" s="68">
        <v>5</v>
      </c>
      <c r="Q526" s="16">
        <v>0</v>
      </c>
      <c r="R526" s="16">
        <v>2</v>
      </c>
      <c r="S526" s="16">
        <v>9</v>
      </c>
      <c r="T526" s="69">
        <v>13</v>
      </c>
    </row>
    <row r="527" spans="1:20">
      <c r="A527" s="16">
        <v>2016</v>
      </c>
      <c r="B527" s="168" t="s">
        <v>256</v>
      </c>
      <c r="C527" s="168" t="s">
        <v>739</v>
      </c>
      <c r="D527" s="168" t="s">
        <v>741</v>
      </c>
      <c r="E527" s="168" t="s">
        <v>357</v>
      </c>
      <c r="F527" s="68">
        <v>30</v>
      </c>
      <c r="G527" s="16">
        <v>27</v>
      </c>
      <c r="H527" s="16">
        <v>28</v>
      </c>
      <c r="I527" s="16">
        <v>31</v>
      </c>
      <c r="J527" s="69">
        <v>32</v>
      </c>
      <c r="K527" s="68">
        <v>22</v>
      </c>
      <c r="L527" s="16">
        <v>14</v>
      </c>
      <c r="M527" s="16">
        <v>18</v>
      </c>
      <c r="N527" s="16">
        <v>26</v>
      </c>
      <c r="O527" s="69">
        <v>29</v>
      </c>
      <c r="P527" s="68">
        <v>7</v>
      </c>
      <c r="Q527" s="16">
        <v>1</v>
      </c>
      <c r="R527" s="16">
        <v>4</v>
      </c>
      <c r="S527" s="16">
        <v>11</v>
      </c>
      <c r="T527" s="69">
        <v>14</v>
      </c>
    </row>
    <row r="528" spans="1:20">
      <c r="A528" s="16">
        <v>2016</v>
      </c>
      <c r="B528" s="168" t="s">
        <v>256</v>
      </c>
      <c r="C528" s="168" t="s">
        <v>739</v>
      </c>
      <c r="D528" s="168" t="s">
        <v>741</v>
      </c>
      <c r="E528" s="168" t="s">
        <v>358</v>
      </c>
      <c r="F528" s="68">
        <v>29</v>
      </c>
      <c r="G528" s="16">
        <v>26</v>
      </c>
      <c r="H528" s="16">
        <v>28</v>
      </c>
      <c r="I528" s="16">
        <v>31</v>
      </c>
      <c r="J528" s="69">
        <v>32</v>
      </c>
      <c r="K528" s="68">
        <v>20</v>
      </c>
      <c r="L528" s="16">
        <v>12</v>
      </c>
      <c r="M528" s="16">
        <v>16</v>
      </c>
      <c r="N528" s="16">
        <v>24</v>
      </c>
      <c r="O528" s="69">
        <v>28</v>
      </c>
      <c r="P528" s="68">
        <v>9</v>
      </c>
      <c r="Q528" s="16">
        <v>2</v>
      </c>
      <c r="R528" s="16">
        <v>6</v>
      </c>
      <c r="S528" s="16">
        <v>12</v>
      </c>
      <c r="T528" s="69">
        <v>16</v>
      </c>
    </row>
    <row r="529" spans="1:20">
      <c r="A529" s="16">
        <v>2016</v>
      </c>
      <c r="B529" s="168" t="s">
        <v>256</v>
      </c>
      <c r="C529" s="168" t="s">
        <v>739</v>
      </c>
      <c r="D529" s="168" t="s">
        <v>741</v>
      </c>
      <c r="E529" s="168" t="s">
        <v>359</v>
      </c>
      <c r="F529" s="68">
        <v>29</v>
      </c>
      <c r="G529" s="16">
        <v>26</v>
      </c>
      <c r="H529" s="16">
        <v>28</v>
      </c>
      <c r="I529" s="16">
        <v>31</v>
      </c>
      <c r="J529" s="69">
        <v>32</v>
      </c>
      <c r="K529" s="68">
        <v>17</v>
      </c>
      <c r="L529" s="16">
        <v>9</v>
      </c>
      <c r="M529" s="16">
        <v>13</v>
      </c>
      <c r="N529" s="16">
        <v>21</v>
      </c>
      <c r="O529" s="69">
        <v>26</v>
      </c>
      <c r="P529" s="68">
        <v>11</v>
      </c>
      <c r="Q529" s="16">
        <v>3</v>
      </c>
      <c r="R529" s="16">
        <v>8</v>
      </c>
      <c r="S529" s="16">
        <v>15</v>
      </c>
      <c r="T529" s="69">
        <v>18</v>
      </c>
    </row>
    <row r="530" spans="1:20">
      <c r="A530" s="16">
        <v>2016</v>
      </c>
      <c r="B530" s="168" t="s">
        <v>256</v>
      </c>
      <c r="C530" s="168" t="s">
        <v>739</v>
      </c>
      <c r="D530" s="168" t="s">
        <v>741</v>
      </c>
      <c r="E530" s="168" t="s">
        <v>360</v>
      </c>
      <c r="F530" s="68">
        <v>28</v>
      </c>
      <c r="G530" s="16">
        <v>24</v>
      </c>
      <c r="H530" s="16">
        <v>27</v>
      </c>
      <c r="I530" s="16">
        <v>30</v>
      </c>
      <c r="J530" s="69">
        <v>32</v>
      </c>
      <c r="K530" s="68">
        <v>14</v>
      </c>
      <c r="L530" s="16">
        <v>7</v>
      </c>
      <c r="M530" s="16">
        <v>10</v>
      </c>
      <c r="N530" s="16">
        <v>19</v>
      </c>
      <c r="O530" s="69">
        <v>23</v>
      </c>
      <c r="P530" s="68">
        <v>13</v>
      </c>
      <c r="Q530" s="16">
        <v>5</v>
      </c>
      <c r="R530" s="16">
        <v>10</v>
      </c>
      <c r="S530" s="16">
        <v>17</v>
      </c>
      <c r="T530" s="69">
        <v>20</v>
      </c>
    </row>
    <row r="531" spans="1:20">
      <c r="A531" s="16">
        <v>2016</v>
      </c>
      <c r="B531" s="168" t="s">
        <v>256</v>
      </c>
      <c r="C531" s="168" t="s">
        <v>739</v>
      </c>
      <c r="D531" s="168" t="s">
        <v>741</v>
      </c>
      <c r="E531" s="168" t="s">
        <v>361</v>
      </c>
      <c r="F531" s="68">
        <v>28</v>
      </c>
      <c r="G531" s="16">
        <v>23</v>
      </c>
      <c r="H531" s="16">
        <v>26</v>
      </c>
      <c r="I531" s="16">
        <v>29</v>
      </c>
      <c r="J531" s="69">
        <v>31</v>
      </c>
      <c r="K531" s="68">
        <v>12</v>
      </c>
      <c r="L531" s="16">
        <v>4</v>
      </c>
      <c r="M531" s="16">
        <v>8</v>
      </c>
      <c r="N531" s="16">
        <v>16</v>
      </c>
      <c r="O531" s="69">
        <v>20</v>
      </c>
      <c r="P531" s="68">
        <v>15</v>
      </c>
      <c r="Q531" s="16">
        <v>7</v>
      </c>
      <c r="R531" s="16">
        <v>11</v>
      </c>
      <c r="S531" s="16">
        <v>19</v>
      </c>
      <c r="T531" s="69">
        <v>22</v>
      </c>
    </row>
    <row r="532" spans="1:20">
      <c r="A532" s="16">
        <v>2016</v>
      </c>
      <c r="B532" s="168" t="s">
        <v>256</v>
      </c>
      <c r="C532" s="168" t="s">
        <v>739</v>
      </c>
      <c r="D532" s="168" t="s">
        <v>741</v>
      </c>
      <c r="E532" s="168" t="s">
        <v>362</v>
      </c>
      <c r="F532" s="68">
        <v>27</v>
      </c>
      <c r="G532" s="16">
        <v>20</v>
      </c>
      <c r="H532" s="16">
        <v>24</v>
      </c>
      <c r="I532" s="16">
        <v>28</v>
      </c>
      <c r="J532" s="69">
        <v>30</v>
      </c>
      <c r="K532" s="68">
        <v>9</v>
      </c>
      <c r="L532" s="16">
        <v>2</v>
      </c>
      <c r="M532" s="16">
        <v>5</v>
      </c>
      <c r="N532" s="16">
        <v>13</v>
      </c>
      <c r="O532" s="69">
        <v>17</v>
      </c>
      <c r="P532" s="68">
        <v>17</v>
      </c>
      <c r="Q532" s="16">
        <v>8</v>
      </c>
      <c r="R532" s="16">
        <v>13</v>
      </c>
      <c r="S532" s="16">
        <v>20</v>
      </c>
      <c r="T532" s="69">
        <v>23</v>
      </c>
    </row>
    <row r="533" spans="1:20">
      <c r="A533" s="16">
        <v>2016</v>
      </c>
      <c r="B533" s="168" t="s">
        <v>256</v>
      </c>
      <c r="C533" s="168" t="s">
        <v>739</v>
      </c>
      <c r="D533" s="168" t="s">
        <v>741</v>
      </c>
      <c r="E533" s="168" t="s">
        <v>363</v>
      </c>
      <c r="F533" s="68">
        <v>26</v>
      </c>
      <c r="G533" s="16">
        <v>17</v>
      </c>
      <c r="H533" s="16">
        <v>22</v>
      </c>
      <c r="I533" s="16">
        <v>28</v>
      </c>
      <c r="J533" s="69">
        <v>29</v>
      </c>
      <c r="K533" s="68">
        <v>7</v>
      </c>
      <c r="L533" s="16">
        <v>0</v>
      </c>
      <c r="M533" s="16">
        <v>4</v>
      </c>
      <c r="N533" s="16">
        <v>11</v>
      </c>
      <c r="O533" s="69">
        <v>15</v>
      </c>
      <c r="P533" s="68">
        <v>17</v>
      </c>
      <c r="Q533" s="16">
        <v>8</v>
      </c>
      <c r="R533" s="16">
        <v>13</v>
      </c>
      <c r="S533" s="16">
        <v>20</v>
      </c>
      <c r="T533" s="69">
        <v>23</v>
      </c>
    </row>
    <row r="534" spans="1:20">
      <c r="A534" s="16">
        <v>2016</v>
      </c>
      <c r="B534" s="168" t="s">
        <v>256</v>
      </c>
      <c r="C534" s="168" t="s">
        <v>739</v>
      </c>
      <c r="D534" s="168" t="s">
        <v>741</v>
      </c>
      <c r="E534" s="168" t="s">
        <v>364</v>
      </c>
      <c r="F534" s="68">
        <v>24</v>
      </c>
      <c r="G534" s="16">
        <v>13</v>
      </c>
      <c r="H534" s="16">
        <v>20</v>
      </c>
      <c r="I534" s="16">
        <v>27</v>
      </c>
      <c r="J534" s="69">
        <v>28</v>
      </c>
      <c r="K534" s="68">
        <v>6</v>
      </c>
      <c r="L534" s="16">
        <v>0</v>
      </c>
      <c r="M534" s="16">
        <v>2</v>
      </c>
      <c r="N534" s="16">
        <v>10</v>
      </c>
      <c r="O534" s="69">
        <v>14</v>
      </c>
      <c r="P534" s="68">
        <v>16</v>
      </c>
      <c r="Q534" s="16">
        <v>6</v>
      </c>
      <c r="R534" s="16">
        <v>12</v>
      </c>
      <c r="S534" s="16">
        <v>20</v>
      </c>
      <c r="T534" s="69">
        <v>22</v>
      </c>
    </row>
    <row r="535" spans="1:20">
      <c r="A535" s="16">
        <v>2016</v>
      </c>
      <c r="B535" s="168" t="s">
        <v>256</v>
      </c>
      <c r="C535" s="168" t="s">
        <v>739</v>
      </c>
      <c r="D535" s="168" t="s">
        <v>741</v>
      </c>
      <c r="E535" s="168" t="s">
        <v>365</v>
      </c>
      <c r="F535" s="68">
        <v>22</v>
      </c>
      <c r="G535" s="16">
        <v>10</v>
      </c>
      <c r="H535" s="16">
        <v>18</v>
      </c>
      <c r="I535" s="16">
        <v>26</v>
      </c>
      <c r="J535" s="69">
        <v>28</v>
      </c>
      <c r="K535" s="68">
        <v>5</v>
      </c>
      <c r="L535" s="16">
        <v>0</v>
      </c>
      <c r="M535" s="16">
        <v>2</v>
      </c>
      <c r="N535" s="16">
        <v>8</v>
      </c>
      <c r="O535" s="69">
        <v>13</v>
      </c>
      <c r="P535" s="68">
        <v>16</v>
      </c>
      <c r="Q535" s="16">
        <v>5</v>
      </c>
      <c r="R535" s="16">
        <v>11</v>
      </c>
      <c r="S535" s="16">
        <v>19</v>
      </c>
      <c r="T535" s="69">
        <v>22</v>
      </c>
    </row>
    <row r="536" spans="1:20">
      <c r="A536" s="16">
        <v>2016</v>
      </c>
      <c r="B536" s="168" t="s">
        <v>256</v>
      </c>
      <c r="C536" s="168" t="s">
        <v>739</v>
      </c>
      <c r="D536" s="168" t="s">
        <v>741</v>
      </c>
      <c r="E536" s="168" t="s">
        <v>737</v>
      </c>
      <c r="F536" s="68">
        <v>21</v>
      </c>
      <c r="G536" s="16">
        <v>8</v>
      </c>
      <c r="H536" s="16">
        <v>16</v>
      </c>
      <c r="I536" s="16">
        <v>25</v>
      </c>
      <c r="J536" s="69">
        <v>27</v>
      </c>
      <c r="K536" s="68">
        <v>5</v>
      </c>
      <c r="L536" s="16">
        <v>0</v>
      </c>
      <c r="M536" s="16">
        <v>1</v>
      </c>
      <c r="N536" s="16">
        <v>8</v>
      </c>
      <c r="O536" s="69">
        <v>12</v>
      </c>
      <c r="P536" s="68">
        <v>15</v>
      </c>
      <c r="Q536" s="16">
        <v>4</v>
      </c>
      <c r="R536" s="16">
        <v>10</v>
      </c>
      <c r="S536" s="16">
        <v>18</v>
      </c>
      <c r="T536" s="69">
        <v>21</v>
      </c>
    </row>
    <row r="537" spans="1:20">
      <c r="A537" s="16">
        <v>2016</v>
      </c>
      <c r="B537" s="168" t="s">
        <v>250</v>
      </c>
      <c r="C537" s="168" t="s">
        <v>736</v>
      </c>
      <c r="D537" s="168" t="s">
        <v>741</v>
      </c>
      <c r="E537" s="168" t="s">
        <v>1109</v>
      </c>
      <c r="F537" s="68">
        <v>29</v>
      </c>
      <c r="G537" s="16">
        <v>27</v>
      </c>
      <c r="H537" s="16">
        <v>28</v>
      </c>
      <c r="I537" s="16">
        <v>32</v>
      </c>
      <c r="J537" s="69">
        <v>32</v>
      </c>
      <c r="K537" s="68">
        <v>28</v>
      </c>
      <c r="L537" s="16">
        <v>19</v>
      </c>
      <c r="M537" s="16">
        <v>24</v>
      </c>
      <c r="N537" s="16">
        <v>31</v>
      </c>
      <c r="O537" s="69">
        <v>32</v>
      </c>
      <c r="P537" s="68">
        <v>1</v>
      </c>
      <c r="Q537" s="16">
        <v>0</v>
      </c>
      <c r="R537" s="16">
        <v>0</v>
      </c>
      <c r="S537" s="16">
        <v>4</v>
      </c>
      <c r="T537" s="69">
        <v>8</v>
      </c>
    </row>
    <row r="538" spans="1:20">
      <c r="A538" s="16">
        <v>2016</v>
      </c>
      <c r="B538" s="168" t="s">
        <v>250</v>
      </c>
      <c r="C538" s="168" t="s">
        <v>736</v>
      </c>
      <c r="D538" s="168" t="s">
        <v>741</v>
      </c>
      <c r="E538" s="168" t="s">
        <v>369</v>
      </c>
      <c r="F538" s="68">
        <v>31</v>
      </c>
      <c r="G538" s="16">
        <v>28</v>
      </c>
      <c r="H538" s="16">
        <v>28</v>
      </c>
      <c r="I538" s="16">
        <v>32</v>
      </c>
      <c r="J538" s="69">
        <v>32</v>
      </c>
      <c r="K538" s="68">
        <v>29</v>
      </c>
      <c r="L538" s="16">
        <v>19</v>
      </c>
      <c r="M538" s="16">
        <v>24</v>
      </c>
      <c r="N538" s="16">
        <v>31</v>
      </c>
      <c r="O538" s="69">
        <v>32</v>
      </c>
      <c r="P538" s="68">
        <v>1</v>
      </c>
      <c r="Q538" s="16">
        <v>0</v>
      </c>
      <c r="R538" s="16">
        <v>0</v>
      </c>
      <c r="S538" s="16">
        <v>5</v>
      </c>
      <c r="T538" s="69">
        <v>9</v>
      </c>
    </row>
    <row r="539" spans="1:20">
      <c r="A539" s="16">
        <v>2016</v>
      </c>
      <c r="B539" s="168" t="s">
        <v>250</v>
      </c>
      <c r="C539" s="168" t="s">
        <v>736</v>
      </c>
      <c r="D539" s="168" t="s">
        <v>741</v>
      </c>
      <c r="E539" s="168" t="s">
        <v>355</v>
      </c>
      <c r="F539" s="68">
        <v>31</v>
      </c>
      <c r="G539" s="16">
        <v>27</v>
      </c>
      <c r="H539" s="16">
        <v>29</v>
      </c>
      <c r="I539" s="16">
        <v>32</v>
      </c>
      <c r="J539" s="69">
        <v>32</v>
      </c>
      <c r="K539" s="68">
        <v>29</v>
      </c>
      <c r="L539" s="16">
        <v>17</v>
      </c>
      <c r="M539" s="16">
        <v>23</v>
      </c>
      <c r="N539" s="16">
        <v>31</v>
      </c>
      <c r="O539" s="69">
        <v>32</v>
      </c>
      <c r="P539" s="68">
        <v>1</v>
      </c>
      <c r="Q539" s="16">
        <v>0</v>
      </c>
      <c r="R539" s="16">
        <v>0</v>
      </c>
      <c r="S539" s="16">
        <v>6</v>
      </c>
      <c r="T539" s="69">
        <v>11</v>
      </c>
    </row>
    <row r="540" spans="1:20">
      <c r="A540" s="16">
        <v>2016</v>
      </c>
      <c r="B540" s="168" t="s">
        <v>250</v>
      </c>
      <c r="C540" s="168" t="s">
        <v>736</v>
      </c>
      <c r="D540" s="168" t="s">
        <v>741</v>
      </c>
      <c r="E540" s="168" t="s">
        <v>356</v>
      </c>
      <c r="F540" s="68">
        <v>31</v>
      </c>
      <c r="G540" s="16">
        <v>26</v>
      </c>
      <c r="H540" s="16">
        <v>28</v>
      </c>
      <c r="I540" s="16">
        <v>32</v>
      </c>
      <c r="J540" s="69">
        <v>32</v>
      </c>
      <c r="K540" s="68">
        <v>28</v>
      </c>
      <c r="L540" s="16">
        <v>15</v>
      </c>
      <c r="M540" s="16">
        <v>21</v>
      </c>
      <c r="N540" s="16">
        <v>31</v>
      </c>
      <c r="O540" s="69">
        <v>32</v>
      </c>
      <c r="P540" s="68">
        <v>2</v>
      </c>
      <c r="Q540" s="16">
        <v>0</v>
      </c>
      <c r="R540" s="16">
        <v>0</v>
      </c>
      <c r="S540" s="16">
        <v>7</v>
      </c>
      <c r="T540" s="69">
        <v>12</v>
      </c>
    </row>
    <row r="541" spans="1:20">
      <c r="A541" s="16">
        <v>2016</v>
      </c>
      <c r="B541" s="168" t="s">
        <v>250</v>
      </c>
      <c r="C541" s="168" t="s">
        <v>736</v>
      </c>
      <c r="D541" s="168" t="s">
        <v>741</v>
      </c>
      <c r="E541" s="168" t="s">
        <v>357</v>
      </c>
      <c r="F541" s="68">
        <v>30</v>
      </c>
      <c r="G541" s="16">
        <v>25</v>
      </c>
      <c r="H541" s="16">
        <v>28</v>
      </c>
      <c r="I541" s="16">
        <v>32</v>
      </c>
      <c r="J541" s="69">
        <v>32</v>
      </c>
      <c r="K541" s="68">
        <v>26</v>
      </c>
      <c r="L541" s="16">
        <v>11</v>
      </c>
      <c r="M541" s="16">
        <v>18</v>
      </c>
      <c r="N541" s="16">
        <v>31</v>
      </c>
      <c r="O541" s="69">
        <v>32</v>
      </c>
      <c r="P541" s="68">
        <v>3</v>
      </c>
      <c r="Q541" s="16">
        <v>0</v>
      </c>
      <c r="R541" s="16">
        <v>0</v>
      </c>
      <c r="S541" s="16">
        <v>9</v>
      </c>
      <c r="T541" s="69">
        <v>14</v>
      </c>
    </row>
    <row r="542" spans="1:20">
      <c r="A542" s="16">
        <v>2016</v>
      </c>
      <c r="B542" s="168" t="s">
        <v>250</v>
      </c>
      <c r="C542" s="168" t="s">
        <v>736</v>
      </c>
      <c r="D542" s="168" t="s">
        <v>741</v>
      </c>
      <c r="E542" s="168" t="s">
        <v>358</v>
      </c>
      <c r="F542" s="68">
        <v>30</v>
      </c>
      <c r="G542" s="16">
        <v>23</v>
      </c>
      <c r="H542" s="16">
        <v>27</v>
      </c>
      <c r="I542" s="16">
        <v>32</v>
      </c>
      <c r="J542" s="69">
        <v>32</v>
      </c>
      <c r="K542" s="68">
        <v>23</v>
      </c>
      <c r="L542" s="16">
        <v>9</v>
      </c>
      <c r="M542" s="16">
        <v>16</v>
      </c>
      <c r="N542" s="16">
        <v>31</v>
      </c>
      <c r="O542" s="69">
        <v>32</v>
      </c>
      <c r="P542" s="68">
        <v>4</v>
      </c>
      <c r="Q542" s="16">
        <v>0</v>
      </c>
      <c r="R542" s="16">
        <v>0</v>
      </c>
      <c r="S542" s="16">
        <v>10</v>
      </c>
      <c r="T542" s="69">
        <v>15</v>
      </c>
    </row>
    <row r="543" spans="1:20">
      <c r="A543" s="16">
        <v>2016</v>
      </c>
      <c r="B543" s="168" t="s">
        <v>250</v>
      </c>
      <c r="C543" s="168" t="s">
        <v>736</v>
      </c>
      <c r="D543" s="168" t="s">
        <v>741</v>
      </c>
      <c r="E543" s="168" t="s">
        <v>359</v>
      </c>
      <c r="F543" s="68">
        <v>29</v>
      </c>
      <c r="G543" s="16">
        <v>22</v>
      </c>
      <c r="H543" s="16">
        <v>26</v>
      </c>
      <c r="I543" s="16">
        <v>32</v>
      </c>
      <c r="J543" s="69">
        <v>32</v>
      </c>
      <c r="K543" s="68">
        <v>20</v>
      </c>
      <c r="L543" s="16">
        <v>7</v>
      </c>
      <c r="M543" s="16">
        <v>13</v>
      </c>
      <c r="N543" s="16">
        <v>30</v>
      </c>
      <c r="O543" s="69">
        <v>32</v>
      </c>
      <c r="P543" s="68">
        <v>6</v>
      </c>
      <c r="Q543" s="16">
        <v>0</v>
      </c>
      <c r="R543" s="16">
        <v>1</v>
      </c>
      <c r="S543" s="16">
        <v>12</v>
      </c>
      <c r="T543" s="69">
        <v>16</v>
      </c>
    </row>
    <row r="544" spans="1:20">
      <c r="A544" s="16">
        <v>2016</v>
      </c>
      <c r="B544" s="168" t="s">
        <v>250</v>
      </c>
      <c r="C544" s="168" t="s">
        <v>736</v>
      </c>
      <c r="D544" s="168" t="s">
        <v>741</v>
      </c>
      <c r="E544" s="168" t="s">
        <v>360</v>
      </c>
      <c r="F544" s="68">
        <v>28</v>
      </c>
      <c r="G544" s="16">
        <v>18</v>
      </c>
      <c r="H544" s="16">
        <v>25</v>
      </c>
      <c r="I544" s="16">
        <v>31</v>
      </c>
      <c r="J544" s="69">
        <v>32</v>
      </c>
      <c r="K544" s="68">
        <v>17</v>
      </c>
      <c r="L544" s="16">
        <v>4</v>
      </c>
      <c r="M544" s="16">
        <v>10</v>
      </c>
      <c r="N544" s="16">
        <v>30</v>
      </c>
      <c r="O544" s="69">
        <v>32</v>
      </c>
      <c r="P544" s="68">
        <v>7</v>
      </c>
      <c r="Q544" s="16">
        <v>0</v>
      </c>
      <c r="R544" s="16">
        <v>1</v>
      </c>
      <c r="S544" s="16">
        <v>14</v>
      </c>
      <c r="T544" s="69">
        <v>18</v>
      </c>
    </row>
    <row r="545" spans="1:20">
      <c r="A545" s="16">
        <v>2016</v>
      </c>
      <c r="B545" s="168" t="s">
        <v>250</v>
      </c>
      <c r="C545" s="168" t="s">
        <v>736</v>
      </c>
      <c r="D545" s="168" t="s">
        <v>741</v>
      </c>
      <c r="E545" s="168" t="s">
        <v>361</v>
      </c>
      <c r="F545" s="68">
        <v>27</v>
      </c>
      <c r="G545" s="16">
        <v>11</v>
      </c>
      <c r="H545" s="16">
        <v>22</v>
      </c>
      <c r="I545" s="16">
        <v>30</v>
      </c>
      <c r="J545" s="69">
        <v>32</v>
      </c>
      <c r="K545" s="68">
        <v>13</v>
      </c>
      <c r="L545" s="16">
        <v>1</v>
      </c>
      <c r="M545" s="16">
        <v>7</v>
      </c>
      <c r="N545" s="16">
        <v>24</v>
      </c>
      <c r="O545" s="69">
        <v>31</v>
      </c>
      <c r="P545" s="68">
        <v>10</v>
      </c>
      <c r="Q545" s="16">
        <v>0</v>
      </c>
      <c r="R545" s="16">
        <v>2</v>
      </c>
      <c r="S545" s="16">
        <v>16</v>
      </c>
      <c r="T545" s="69">
        <v>20</v>
      </c>
    </row>
    <row r="546" spans="1:20">
      <c r="A546" s="16">
        <v>2016</v>
      </c>
      <c r="B546" s="168" t="s">
        <v>250</v>
      </c>
      <c r="C546" s="168" t="s">
        <v>736</v>
      </c>
      <c r="D546" s="168" t="s">
        <v>741</v>
      </c>
      <c r="E546" s="168" t="s">
        <v>362</v>
      </c>
      <c r="F546" s="68">
        <v>26</v>
      </c>
      <c r="G546" s="16">
        <v>7</v>
      </c>
      <c r="H546" s="16">
        <v>19</v>
      </c>
      <c r="I546" s="16">
        <v>28</v>
      </c>
      <c r="J546" s="69">
        <v>31</v>
      </c>
      <c r="K546" s="68">
        <v>9</v>
      </c>
      <c r="L546" s="16">
        <v>0</v>
      </c>
      <c r="M546" s="16">
        <v>4</v>
      </c>
      <c r="N546" s="16">
        <v>18</v>
      </c>
      <c r="O546" s="69">
        <v>30</v>
      </c>
      <c r="P546" s="68">
        <v>11</v>
      </c>
      <c r="Q546" s="16">
        <v>0</v>
      </c>
      <c r="R546" s="16">
        <v>2</v>
      </c>
      <c r="S546" s="16">
        <v>17</v>
      </c>
      <c r="T546" s="69">
        <v>21</v>
      </c>
    </row>
    <row r="547" spans="1:20">
      <c r="A547" s="16">
        <v>2016</v>
      </c>
      <c r="B547" s="168" t="s">
        <v>250</v>
      </c>
      <c r="C547" s="168" t="s">
        <v>736</v>
      </c>
      <c r="D547" s="168" t="s">
        <v>741</v>
      </c>
      <c r="E547" s="168" t="s">
        <v>363</v>
      </c>
      <c r="F547" s="68">
        <v>24</v>
      </c>
      <c r="G547" s="16">
        <v>5</v>
      </c>
      <c r="H547" s="16">
        <v>16</v>
      </c>
      <c r="I547" s="16">
        <v>28</v>
      </c>
      <c r="J547" s="69">
        <v>31</v>
      </c>
      <c r="K547" s="68">
        <v>7</v>
      </c>
      <c r="L547" s="16">
        <v>0</v>
      </c>
      <c r="M547" s="16">
        <v>2</v>
      </c>
      <c r="N547" s="16">
        <v>15</v>
      </c>
      <c r="O547" s="69">
        <v>29</v>
      </c>
      <c r="P547" s="68">
        <v>11</v>
      </c>
      <c r="Q547" s="16">
        <v>0</v>
      </c>
      <c r="R547" s="16">
        <v>2</v>
      </c>
      <c r="S547" s="16">
        <v>17</v>
      </c>
      <c r="T547" s="69">
        <v>21</v>
      </c>
    </row>
    <row r="548" spans="1:20">
      <c r="A548" s="16">
        <v>2016</v>
      </c>
      <c r="B548" s="168" t="s">
        <v>250</v>
      </c>
      <c r="C548" s="168" t="s">
        <v>736</v>
      </c>
      <c r="D548" s="168" t="s">
        <v>741</v>
      </c>
      <c r="E548" s="168" t="s">
        <v>364</v>
      </c>
      <c r="F548" s="68">
        <v>21</v>
      </c>
      <c r="G548" s="16">
        <v>0</v>
      </c>
      <c r="H548" s="16">
        <v>10</v>
      </c>
      <c r="I548" s="16">
        <v>26</v>
      </c>
      <c r="J548" s="69">
        <v>31</v>
      </c>
      <c r="K548" s="68">
        <v>5</v>
      </c>
      <c r="L548" s="16">
        <v>0</v>
      </c>
      <c r="M548" s="16">
        <v>0</v>
      </c>
      <c r="N548" s="16">
        <v>12</v>
      </c>
      <c r="O548" s="69">
        <v>28</v>
      </c>
      <c r="P548" s="68">
        <v>9</v>
      </c>
      <c r="Q548" s="16">
        <v>0</v>
      </c>
      <c r="R548" s="16">
        <v>1</v>
      </c>
      <c r="S548" s="16">
        <v>16</v>
      </c>
      <c r="T548" s="69">
        <v>20</v>
      </c>
    </row>
    <row r="549" spans="1:20">
      <c r="A549" s="16">
        <v>2016</v>
      </c>
      <c r="B549" s="168" t="s">
        <v>250</v>
      </c>
      <c r="C549" s="168" t="s">
        <v>736</v>
      </c>
      <c r="D549" s="168" t="s">
        <v>741</v>
      </c>
      <c r="E549" s="168" t="s">
        <v>365</v>
      </c>
      <c r="F549" s="68">
        <v>18</v>
      </c>
      <c r="G549" s="16">
        <v>0</v>
      </c>
      <c r="H549" s="16">
        <v>8</v>
      </c>
      <c r="I549" s="16">
        <v>25</v>
      </c>
      <c r="J549" s="69">
        <v>30</v>
      </c>
      <c r="K549" s="68">
        <v>4</v>
      </c>
      <c r="L549" s="16">
        <v>0</v>
      </c>
      <c r="M549" s="16">
        <v>0</v>
      </c>
      <c r="N549" s="16">
        <v>11</v>
      </c>
      <c r="O549" s="69">
        <v>28</v>
      </c>
      <c r="P549" s="68">
        <v>8</v>
      </c>
      <c r="Q549" s="16">
        <v>0</v>
      </c>
      <c r="R549" s="16">
        <v>1</v>
      </c>
      <c r="S549" s="16">
        <v>16</v>
      </c>
      <c r="T549" s="69">
        <v>20</v>
      </c>
    </row>
    <row r="550" spans="1:20">
      <c r="A550" s="16">
        <v>2016</v>
      </c>
      <c r="B550" s="168" t="s">
        <v>250</v>
      </c>
      <c r="C550" s="168" t="s">
        <v>736</v>
      </c>
      <c r="D550" s="168" t="s">
        <v>741</v>
      </c>
      <c r="E550" s="168" t="s">
        <v>737</v>
      </c>
      <c r="F550" s="68">
        <v>17</v>
      </c>
      <c r="G550" s="16">
        <v>0</v>
      </c>
      <c r="H550" s="16">
        <v>7</v>
      </c>
      <c r="I550" s="16">
        <v>24</v>
      </c>
      <c r="J550" s="69">
        <v>30</v>
      </c>
      <c r="K550" s="68">
        <v>3</v>
      </c>
      <c r="L550" s="16">
        <v>0</v>
      </c>
      <c r="M550" s="16">
        <v>0</v>
      </c>
      <c r="N550" s="16">
        <v>10</v>
      </c>
      <c r="O550" s="69">
        <v>28</v>
      </c>
      <c r="P550" s="68">
        <v>7</v>
      </c>
      <c r="Q550" s="16">
        <v>0</v>
      </c>
      <c r="R550" s="16">
        <v>1</v>
      </c>
      <c r="S550" s="16">
        <v>15</v>
      </c>
      <c r="T550" s="69">
        <v>19</v>
      </c>
    </row>
    <row r="551" spans="1:20">
      <c r="A551" s="16">
        <v>2016</v>
      </c>
      <c r="B551" s="168" t="s">
        <v>250</v>
      </c>
      <c r="C551" s="168" t="s">
        <v>739</v>
      </c>
      <c r="D551" s="168" t="s">
        <v>741</v>
      </c>
      <c r="E551" s="168" t="s">
        <v>1109</v>
      </c>
      <c r="F551" s="68">
        <v>28</v>
      </c>
      <c r="G551" s="16">
        <v>27</v>
      </c>
      <c r="H551" s="16">
        <v>28</v>
      </c>
      <c r="I551" s="16">
        <v>30</v>
      </c>
      <c r="J551" s="69">
        <v>32</v>
      </c>
      <c r="K551" s="68">
        <v>27</v>
      </c>
      <c r="L551" s="16">
        <v>21</v>
      </c>
      <c r="M551" s="16">
        <v>24</v>
      </c>
      <c r="N551" s="16">
        <v>28</v>
      </c>
      <c r="O551" s="69">
        <v>31</v>
      </c>
      <c r="P551" s="68">
        <v>1</v>
      </c>
      <c r="Q551" s="16">
        <v>0</v>
      </c>
      <c r="R551" s="16">
        <v>0</v>
      </c>
      <c r="S551" s="16">
        <v>4</v>
      </c>
      <c r="T551" s="69">
        <v>7</v>
      </c>
    </row>
    <row r="552" spans="1:20">
      <c r="A552" s="16">
        <v>2016</v>
      </c>
      <c r="B552" s="168" t="s">
        <v>250</v>
      </c>
      <c r="C552" s="168" t="s">
        <v>739</v>
      </c>
      <c r="D552" s="168" t="s">
        <v>741</v>
      </c>
      <c r="E552" s="168" t="s">
        <v>369</v>
      </c>
      <c r="F552" s="68">
        <v>29</v>
      </c>
      <c r="G552" s="16">
        <v>27</v>
      </c>
      <c r="H552" s="16">
        <v>28</v>
      </c>
      <c r="I552" s="16">
        <v>32</v>
      </c>
      <c r="J552" s="69">
        <v>32</v>
      </c>
      <c r="K552" s="68">
        <v>27</v>
      </c>
      <c r="L552" s="16">
        <v>20</v>
      </c>
      <c r="M552" s="16">
        <v>23</v>
      </c>
      <c r="N552" s="16">
        <v>29</v>
      </c>
      <c r="O552" s="69">
        <v>31</v>
      </c>
      <c r="P552" s="68">
        <v>2</v>
      </c>
      <c r="Q552" s="16">
        <v>0</v>
      </c>
      <c r="R552" s="16">
        <v>0</v>
      </c>
      <c r="S552" s="16">
        <v>6</v>
      </c>
      <c r="T552" s="69">
        <v>9</v>
      </c>
    </row>
    <row r="553" spans="1:20">
      <c r="A553" s="16">
        <v>2016</v>
      </c>
      <c r="B553" s="168" t="s">
        <v>250</v>
      </c>
      <c r="C553" s="168" t="s">
        <v>739</v>
      </c>
      <c r="D553" s="168" t="s">
        <v>741</v>
      </c>
      <c r="E553" s="168" t="s">
        <v>355</v>
      </c>
      <c r="F553" s="68">
        <v>30</v>
      </c>
      <c r="G553" s="16">
        <v>27</v>
      </c>
      <c r="H553" s="16">
        <v>28</v>
      </c>
      <c r="I553" s="16">
        <v>32</v>
      </c>
      <c r="J553" s="69">
        <v>32</v>
      </c>
      <c r="K553" s="68">
        <v>26</v>
      </c>
      <c r="L553" s="16">
        <v>18</v>
      </c>
      <c r="M553" s="16">
        <v>22</v>
      </c>
      <c r="N553" s="16">
        <v>28</v>
      </c>
      <c r="O553" s="69">
        <v>31</v>
      </c>
      <c r="P553" s="68">
        <v>4</v>
      </c>
      <c r="Q553" s="16">
        <v>0</v>
      </c>
      <c r="R553" s="16">
        <v>1</v>
      </c>
      <c r="S553" s="16">
        <v>7</v>
      </c>
      <c r="T553" s="69">
        <v>11</v>
      </c>
    </row>
    <row r="554" spans="1:20">
      <c r="A554" s="16">
        <v>2016</v>
      </c>
      <c r="B554" s="168" t="s">
        <v>250</v>
      </c>
      <c r="C554" s="168" t="s">
        <v>739</v>
      </c>
      <c r="D554" s="168" t="s">
        <v>741</v>
      </c>
      <c r="E554" s="168" t="s">
        <v>356</v>
      </c>
      <c r="F554" s="68">
        <v>29</v>
      </c>
      <c r="G554" s="16">
        <v>27</v>
      </c>
      <c r="H554" s="16">
        <v>28</v>
      </c>
      <c r="I554" s="16">
        <v>31</v>
      </c>
      <c r="J554" s="69">
        <v>32</v>
      </c>
      <c r="K554" s="68">
        <v>24</v>
      </c>
      <c r="L554" s="16">
        <v>16</v>
      </c>
      <c r="M554" s="16">
        <v>20</v>
      </c>
      <c r="N554" s="16">
        <v>28</v>
      </c>
      <c r="O554" s="69">
        <v>30</v>
      </c>
      <c r="P554" s="68">
        <v>6</v>
      </c>
      <c r="Q554" s="16">
        <v>0</v>
      </c>
      <c r="R554" s="16">
        <v>2</v>
      </c>
      <c r="S554" s="16">
        <v>9</v>
      </c>
      <c r="T554" s="69">
        <v>13</v>
      </c>
    </row>
    <row r="555" spans="1:20">
      <c r="A555" s="16">
        <v>2016</v>
      </c>
      <c r="B555" s="168" t="s">
        <v>250</v>
      </c>
      <c r="C555" s="168" t="s">
        <v>739</v>
      </c>
      <c r="D555" s="168" t="s">
        <v>741</v>
      </c>
      <c r="E555" s="168" t="s">
        <v>357</v>
      </c>
      <c r="F555" s="68">
        <v>29</v>
      </c>
      <c r="G555" s="16">
        <v>26</v>
      </c>
      <c r="H555" s="16">
        <v>28</v>
      </c>
      <c r="I555" s="16">
        <v>31</v>
      </c>
      <c r="J555" s="69">
        <v>32</v>
      </c>
      <c r="K555" s="68">
        <v>22</v>
      </c>
      <c r="L555" s="16">
        <v>14</v>
      </c>
      <c r="M555" s="16">
        <v>18</v>
      </c>
      <c r="N555" s="16">
        <v>26</v>
      </c>
      <c r="O555" s="69">
        <v>29</v>
      </c>
      <c r="P555" s="68">
        <v>7</v>
      </c>
      <c r="Q555" s="16">
        <v>1</v>
      </c>
      <c r="R555" s="16">
        <v>4</v>
      </c>
      <c r="S555" s="16">
        <v>11</v>
      </c>
      <c r="T555" s="69">
        <v>14</v>
      </c>
    </row>
    <row r="556" spans="1:20">
      <c r="A556" s="16">
        <v>2016</v>
      </c>
      <c r="B556" s="168" t="s">
        <v>250</v>
      </c>
      <c r="C556" s="168" t="s">
        <v>739</v>
      </c>
      <c r="D556" s="168" t="s">
        <v>741</v>
      </c>
      <c r="E556" s="168" t="s">
        <v>358</v>
      </c>
      <c r="F556" s="68">
        <v>28</v>
      </c>
      <c r="G556" s="16">
        <v>26</v>
      </c>
      <c r="H556" s="16">
        <v>28</v>
      </c>
      <c r="I556" s="16">
        <v>30</v>
      </c>
      <c r="J556" s="69">
        <v>32</v>
      </c>
      <c r="K556" s="68">
        <v>19</v>
      </c>
      <c r="L556" s="16">
        <v>12</v>
      </c>
      <c r="M556" s="16">
        <v>16</v>
      </c>
      <c r="N556" s="16">
        <v>23</v>
      </c>
      <c r="O556" s="69">
        <v>28</v>
      </c>
      <c r="P556" s="68">
        <v>9</v>
      </c>
      <c r="Q556" s="16">
        <v>2</v>
      </c>
      <c r="R556" s="16">
        <v>6</v>
      </c>
      <c r="S556" s="16">
        <v>12</v>
      </c>
      <c r="T556" s="69">
        <v>16</v>
      </c>
    </row>
    <row r="557" spans="1:20">
      <c r="A557" s="16">
        <v>2016</v>
      </c>
      <c r="B557" s="168" t="s">
        <v>250</v>
      </c>
      <c r="C557" s="168" t="s">
        <v>739</v>
      </c>
      <c r="D557" s="168" t="s">
        <v>741</v>
      </c>
      <c r="E557" s="168" t="s">
        <v>359</v>
      </c>
      <c r="F557" s="68">
        <v>28</v>
      </c>
      <c r="G557" s="16">
        <v>25</v>
      </c>
      <c r="H557" s="16">
        <v>27</v>
      </c>
      <c r="I557" s="16">
        <v>30</v>
      </c>
      <c r="J557" s="69">
        <v>32</v>
      </c>
      <c r="K557" s="68">
        <v>17</v>
      </c>
      <c r="L557" s="16">
        <v>9</v>
      </c>
      <c r="M557" s="16">
        <v>13</v>
      </c>
      <c r="N557" s="16">
        <v>21</v>
      </c>
      <c r="O557" s="69">
        <v>26</v>
      </c>
      <c r="P557" s="68">
        <v>11</v>
      </c>
      <c r="Q557" s="16">
        <v>3</v>
      </c>
      <c r="R557" s="16">
        <v>8</v>
      </c>
      <c r="S557" s="16">
        <v>15</v>
      </c>
      <c r="T557" s="69">
        <v>18</v>
      </c>
    </row>
    <row r="558" spans="1:20">
      <c r="A558" s="16">
        <v>2016</v>
      </c>
      <c r="B558" s="168" t="s">
        <v>250</v>
      </c>
      <c r="C558" s="168" t="s">
        <v>739</v>
      </c>
      <c r="D558" s="168" t="s">
        <v>741</v>
      </c>
      <c r="E558" s="168" t="s">
        <v>360</v>
      </c>
      <c r="F558" s="68">
        <v>28</v>
      </c>
      <c r="G558" s="16">
        <v>24</v>
      </c>
      <c r="H558" s="16">
        <v>26</v>
      </c>
      <c r="I558" s="16">
        <v>29</v>
      </c>
      <c r="J558" s="69">
        <v>31</v>
      </c>
      <c r="K558" s="68">
        <v>14</v>
      </c>
      <c r="L558" s="16">
        <v>6</v>
      </c>
      <c r="M558" s="16">
        <v>10</v>
      </c>
      <c r="N558" s="16">
        <v>18</v>
      </c>
      <c r="O558" s="69">
        <v>23</v>
      </c>
      <c r="P558" s="68">
        <v>13</v>
      </c>
      <c r="Q558" s="16">
        <v>5</v>
      </c>
      <c r="R558" s="16">
        <v>10</v>
      </c>
      <c r="S558" s="16">
        <v>17</v>
      </c>
      <c r="T558" s="69">
        <v>20</v>
      </c>
    </row>
    <row r="559" spans="1:20">
      <c r="A559" s="16">
        <v>2016</v>
      </c>
      <c r="B559" s="168" t="s">
        <v>250</v>
      </c>
      <c r="C559" s="168" t="s">
        <v>739</v>
      </c>
      <c r="D559" s="168" t="s">
        <v>741</v>
      </c>
      <c r="E559" s="168" t="s">
        <v>361</v>
      </c>
      <c r="F559" s="68">
        <v>27</v>
      </c>
      <c r="G559" s="16">
        <v>22</v>
      </c>
      <c r="H559" s="16">
        <v>25</v>
      </c>
      <c r="I559" s="16">
        <v>28</v>
      </c>
      <c r="J559" s="69">
        <v>30</v>
      </c>
      <c r="K559" s="68">
        <v>11</v>
      </c>
      <c r="L559" s="16">
        <v>4</v>
      </c>
      <c r="M559" s="16">
        <v>7</v>
      </c>
      <c r="N559" s="16">
        <v>15</v>
      </c>
      <c r="O559" s="69">
        <v>19</v>
      </c>
      <c r="P559" s="68">
        <v>15</v>
      </c>
      <c r="Q559" s="16">
        <v>7</v>
      </c>
      <c r="R559" s="16">
        <v>12</v>
      </c>
      <c r="S559" s="16">
        <v>19</v>
      </c>
      <c r="T559" s="69">
        <v>22</v>
      </c>
    </row>
    <row r="560" spans="1:20">
      <c r="A560" s="16">
        <v>2016</v>
      </c>
      <c r="B560" s="168" t="s">
        <v>250</v>
      </c>
      <c r="C560" s="168" t="s">
        <v>739</v>
      </c>
      <c r="D560" s="168" t="s">
        <v>741</v>
      </c>
      <c r="E560" s="168" t="s">
        <v>362</v>
      </c>
      <c r="F560" s="68">
        <v>27</v>
      </c>
      <c r="G560" s="16">
        <v>20</v>
      </c>
      <c r="H560" s="16">
        <v>24</v>
      </c>
      <c r="I560" s="16">
        <v>28</v>
      </c>
      <c r="J560" s="69">
        <v>30</v>
      </c>
      <c r="K560" s="68">
        <v>8</v>
      </c>
      <c r="L560" s="16">
        <v>1</v>
      </c>
      <c r="M560" s="16">
        <v>5</v>
      </c>
      <c r="N560" s="16">
        <v>12</v>
      </c>
      <c r="O560" s="69">
        <v>16</v>
      </c>
      <c r="P560" s="68">
        <v>17</v>
      </c>
      <c r="Q560" s="16">
        <v>8</v>
      </c>
      <c r="R560" s="16">
        <v>13</v>
      </c>
      <c r="S560" s="16">
        <v>20</v>
      </c>
      <c r="T560" s="69">
        <v>23</v>
      </c>
    </row>
    <row r="561" spans="1:20">
      <c r="A561" s="16">
        <v>2016</v>
      </c>
      <c r="B561" s="168" t="s">
        <v>250</v>
      </c>
      <c r="C561" s="168" t="s">
        <v>739</v>
      </c>
      <c r="D561" s="168" t="s">
        <v>741</v>
      </c>
      <c r="E561" s="168" t="s">
        <v>363</v>
      </c>
      <c r="F561" s="68">
        <v>25</v>
      </c>
      <c r="G561" s="16">
        <v>17</v>
      </c>
      <c r="H561" s="16">
        <v>22</v>
      </c>
      <c r="I561" s="16">
        <v>27</v>
      </c>
      <c r="J561" s="69">
        <v>29</v>
      </c>
      <c r="K561" s="68">
        <v>6</v>
      </c>
      <c r="L561" s="16">
        <v>0</v>
      </c>
      <c r="M561" s="16">
        <v>3</v>
      </c>
      <c r="N561" s="16">
        <v>10</v>
      </c>
      <c r="O561" s="69">
        <v>14</v>
      </c>
      <c r="P561" s="68">
        <v>18</v>
      </c>
      <c r="Q561" s="16">
        <v>8</v>
      </c>
      <c r="R561" s="16">
        <v>14</v>
      </c>
      <c r="S561" s="16">
        <v>21</v>
      </c>
      <c r="T561" s="69">
        <v>23</v>
      </c>
    </row>
    <row r="562" spans="1:20">
      <c r="A562" s="16">
        <v>2016</v>
      </c>
      <c r="B562" s="168" t="s">
        <v>250</v>
      </c>
      <c r="C562" s="168" t="s">
        <v>739</v>
      </c>
      <c r="D562" s="168" t="s">
        <v>741</v>
      </c>
      <c r="E562" s="168" t="s">
        <v>364</v>
      </c>
      <c r="F562" s="68">
        <v>24</v>
      </c>
      <c r="G562" s="16">
        <v>13</v>
      </c>
      <c r="H562" s="16">
        <v>20</v>
      </c>
      <c r="I562" s="16">
        <v>27</v>
      </c>
      <c r="J562" s="69">
        <v>28</v>
      </c>
      <c r="K562" s="68">
        <v>5</v>
      </c>
      <c r="L562" s="16">
        <v>0</v>
      </c>
      <c r="M562" s="16">
        <v>2</v>
      </c>
      <c r="N562" s="16">
        <v>8</v>
      </c>
      <c r="O562" s="69">
        <v>12</v>
      </c>
      <c r="P562" s="68">
        <v>17</v>
      </c>
      <c r="Q562" s="16">
        <v>7</v>
      </c>
      <c r="R562" s="16">
        <v>13</v>
      </c>
      <c r="S562" s="16">
        <v>20</v>
      </c>
      <c r="T562" s="69">
        <v>23</v>
      </c>
    </row>
    <row r="563" spans="1:20">
      <c r="A563" s="16">
        <v>2016</v>
      </c>
      <c r="B563" s="168" t="s">
        <v>250</v>
      </c>
      <c r="C563" s="168" t="s">
        <v>739</v>
      </c>
      <c r="D563" s="168" t="s">
        <v>741</v>
      </c>
      <c r="E563" s="168" t="s">
        <v>365</v>
      </c>
      <c r="F563" s="68">
        <v>22</v>
      </c>
      <c r="G563" s="16">
        <v>10</v>
      </c>
      <c r="H563" s="16">
        <v>18</v>
      </c>
      <c r="I563" s="16">
        <v>25</v>
      </c>
      <c r="J563" s="69">
        <v>27</v>
      </c>
      <c r="K563" s="68">
        <v>5</v>
      </c>
      <c r="L563" s="16">
        <v>0</v>
      </c>
      <c r="M563" s="16">
        <v>1</v>
      </c>
      <c r="N563" s="16">
        <v>7</v>
      </c>
      <c r="O563" s="69">
        <v>11</v>
      </c>
      <c r="P563" s="68">
        <v>16</v>
      </c>
      <c r="Q563" s="16">
        <v>6</v>
      </c>
      <c r="R563" s="16">
        <v>12</v>
      </c>
      <c r="S563" s="16">
        <v>19</v>
      </c>
      <c r="T563" s="69">
        <v>22</v>
      </c>
    </row>
    <row r="564" spans="1:20">
      <c r="A564" s="16">
        <v>2016</v>
      </c>
      <c r="B564" s="168" t="s">
        <v>250</v>
      </c>
      <c r="C564" s="168" t="s">
        <v>739</v>
      </c>
      <c r="D564" s="168" t="s">
        <v>741</v>
      </c>
      <c r="E564" s="168" t="s">
        <v>737</v>
      </c>
      <c r="F564" s="68">
        <v>20</v>
      </c>
      <c r="G564" s="16">
        <v>8</v>
      </c>
      <c r="H564" s="16">
        <v>15</v>
      </c>
      <c r="I564" s="16">
        <v>24</v>
      </c>
      <c r="J564" s="69">
        <v>27</v>
      </c>
      <c r="K564" s="68">
        <v>4</v>
      </c>
      <c r="L564" s="16">
        <v>0</v>
      </c>
      <c r="M564" s="16">
        <v>1</v>
      </c>
      <c r="N564" s="16">
        <v>7</v>
      </c>
      <c r="O564" s="69">
        <v>10</v>
      </c>
      <c r="P564" s="68">
        <v>15</v>
      </c>
      <c r="Q564" s="16">
        <v>4</v>
      </c>
      <c r="R564" s="16">
        <v>10</v>
      </c>
      <c r="S564" s="16">
        <v>19</v>
      </c>
      <c r="T564" s="69">
        <v>21</v>
      </c>
    </row>
    <row r="565" spans="1:20">
      <c r="A565" s="16">
        <v>2025</v>
      </c>
      <c r="B565" s="168" t="s">
        <v>256</v>
      </c>
      <c r="C565" s="168" t="s">
        <v>736</v>
      </c>
      <c r="D565" s="168" t="s">
        <v>741</v>
      </c>
      <c r="E565" s="168" t="s">
        <v>1109</v>
      </c>
      <c r="F565" s="68">
        <v>30</v>
      </c>
      <c r="G565" s="16">
        <v>28</v>
      </c>
      <c r="H565" s="16">
        <v>28</v>
      </c>
      <c r="I565" s="16">
        <v>32</v>
      </c>
      <c r="J565" s="69">
        <v>32</v>
      </c>
      <c r="K565" s="68">
        <v>28</v>
      </c>
      <c r="L565" s="16">
        <v>19</v>
      </c>
      <c r="M565" s="16">
        <v>24</v>
      </c>
      <c r="N565" s="16">
        <v>31</v>
      </c>
      <c r="O565" s="69">
        <v>32</v>
      </c>
      <c r="P565" s="68">
        <v>1</v>
      </c>
      <c r="Q565" s="16">
        <v>0</v>
      </c>
      <c r="R565" s="16">
        <v>0</v>
      </c>
      <c r="S565" s="16">
        <v>5</v>
      </c>
      <c r="T565" s="69">
        <v>10</v>
      </c>
    </row>
    <row r="566" spans="1:20">
      <c r="A566" s="16">
        <v>2025</v>
      </c>
      <c r="B566" s="168" t="s">
        <v>256</v>
      </c>
      <c r="C566" s="168" t="s">
        <v>736</v>
      </c>
      <c r="D566" s="168" t="s">
        <v>741</v>
      </c>
      <c r="E566" s="168" t="s">
        <v>369</v>
      </c>
      <c r="F566" s="68">
        <v>31</v>
      </c>
      <c r="G566" s="16">
        <v>28</v>
      </c>
      <c r="H566" s="16">
        <v>29</v>
      </c>
      <c r="I566" s="16">
        <v>32</v>
      </c>
      <c r="J566" s="69">
        <v>32</v>
      </c>
      <c r="K566" s="68">
        <v>29</v>
      </c>
      <c r="L566" s="16">
        <v>18</v>
      </c>
      <c r="M566" s="16">
        <v>24</v>
      </c>
      <c r="N566" s="16">
        <v>31</v>
      </c>
      <c r="O566" s="69">
        <v>32</v>
      </c>
      <c r="P566" s="68">
        <v>1</v>
      </c>
      <c r="Q566" s="16">
        <v>0</v>
      </c>
      <c r="R566" s="16">
        <v>0</v>
      </c>
      <c r="S566" s="16">
        <v>5</v>
      </c>
      <c r="T566" s="69">
        <v>11</v>
      </c>
    </row>
    <row r="567" spans="1:20">
      <c r="A567" s="16">
        <v>2025</v>
      </c>
      <c r="B567" s="168" t="s">
        <v>256</v>
      </c>
      <c r="C567" s="168" t="s">
        <v>736</v>
      </c>
      <c r="D567" s="168" t="s">
        <v>741</v>
      </c>
      <c r="E567" s="168" t="s">
        <v>355</v>
      </c>
      <c r="F567" s="68">
        <v>31</v>
      </c>
      <c r="G567" s="16">
        <v>28</v>
      </c>
      <c r="H567" s="16">
        <v>30</v>
      </c>
      <c r="I567" s="16">
        <v>32</v>
      </c>
      <c r="J567" s="69">
        <v>32</v>
      </c>
      <c r="K567" s="68">
        <v>30</v>
      </c>
      <c r="L567" s="16">
        <v>18</v>
      </c>
      <c r="M567" s="16">
        <v>25</v>
      </c>
      <c r="N567" s="16">
        <v>31</v>
      </c>
      <c r="O567" s="69">
        <v>32</v>
      </c>
      <c r="P567" s="68">
        <v>1</v>
      </c>
      <c r="Q567" s="16">
        <v>0</v>
      </c>
      <c r="R567" s="16">
        <v>0</v>
      </c>
      <c r="S567" s="16">
        <v>5</v>
      </c>
      <c r="T567" s="69">
        <v>10</v>
      </c>
    </row>
    <row r="568" spans="1:20">
      <c r="A568" s="16">
        <v>2025</v>
      </c>
      <c r="B568" s="168" t="s">
        <v>256</v>
      </c>
      <c r="C568" s="168" t="s">
        <v>736</v>
      </c>
      <c r="D568" s="168" t="s">
        <v>741</v>
      </c>
      <c r="E568" s="168" t="s">
        <v>356</v>
      </c>
      <c r="F568" s="68">
        <v>31</v>
      </c>
      <c r="G568" s="16">
        <v>28</v>
      </c>
      <c r="H568" s="16">
        <v>30</v>
      </c>
      <c r="I568" s="16">
        <v>32</v>
      </c>
      <c r="J568" s="69">
        <v>32</v>
      </c>
      <c r="K568" s="68">
        <v>30</v>
      </c>
      <c r="L568" s="16">
        <v>18</v>
      </c>
      <c r="M568" s="16">
        <v>24</v>
      </c>
      <c r="N568" s="16">
        <v>31</v>
      </c>
      <c r="O568" s="69">
        <v>32</v>
      </c>
      <c r="P568" s="68">
        <v>1</v>
      </c>
      <c r="Q568" s="16">
        <v>0</v>
      </c>
      <c r="R568" s="16">
        <v>0</v>
      </c>
      <c r="S568" s="16">
        <v>5</v>
      </c>
      <c r="T568" s="69">
        <v>11</v>
      </c>
    </row>
    <row r="569" spans="1:20">
      <c r="A569" s="16">
        <v>2025</v>
      </c>
      <c r="B569" s="168" t="s">
        <v>256</v>
      </c>
      <c r="C569" s="168" t="s">
        <v>736</v>
      </c>
      <c r="D569" s="168" t="s">
        <v>741</v>
      </c>
      <c r="E569" s="168" t="s">
        <v>357</v>
      </c>
      <c r="F569" s="68">
        <v>31</v>
      </c>
      <c r="G569" s="16">
        <v>26</v>
      </c>
      <c r="H569" s="16">
        <v>29</v>
      </c>
      <c r="I569" s="16">
        <v>32</v>
      </c>
      <c r="J569" s="69">
        <v>32</v>
      </c>
      <c r="K569" s="68">
        <v>29</v>
      </c>
      <c r="L569" s="16">
        <v>14</v>
      </c>
      <c r="M569" s="16">
        <v>22</v>
      </c>
      <c r="N569" s="16">
        <v>31</v>
      </c>
      <c r="O569" s="69">
        <v>32</v>
      </c>
      <c r="P569" s="68">
        <v>1</v>
      </c>
      <c r="Q569" s="16">
        <v>0</v>
      </c>
      <c r="R569" s="16">
        <v>0</v>
      </c>
      <c r="S569" s="16">
        <v>6</v>
      </c>
      <c r="T569" s="69">
        <v>12</v>
      </c>
    </row>
    <row r="570" spans="1:20">
      <c r="A570" s="16">
        <v>2025</v>
      </c>
      <c r="B570" s="168" t="s">
        <v>256</v>
      </c>
      <c r="C570" s="168" t="s">
        <v>736</v>
      </c>
      <c r="D570" s="168" t="s">
        <v>741</v>
      </c>
      <c r="E570" s="168" t="s">
        <v>358</v>
      </c>
      <c r="F570" s="68">
        <v>31</v>
      </c>
      <c r="G570" s="16">
        <v>25</v>
      </c>
      <c r="H570" s="16">
        <v>28</v>
      </c>
      <c r="I570" s="16">
        <v>32</v>
      </c>
      <c r="J570" s="69">
        <v>32</v>
      </c>
      <c r="K570" s="68">
        <v>28</v>
      </c>
      <c r="L570" s="16">
        <v>13</v>
      </c>
      <c r="M570" s="16">
        <v>20</v>
      </c>
      <c r="N570" s="16">
        <v>31</v>
      </c>
      <c r="O570" s="69">
        <v>32</v>
      </c>
      <c r="P570" s="68">
        <v>2</v>
      </c>
      <c r="Q570" s="16">
        <v>0</v>
      </c>
      <c r="R570" s="16">
        <v>0</v>
      </c>
      <c r="S570" s="16">
        <v>8</v>
      </c>
      <c r="T570" s="69">
        <v>13</v>
      </c>
    </row>
    <row r="571" spans="1:20">
      <c r="A571" s="16">
        <v>2025</v>
      </c>
      <c r="B571" s="168" t="s">
        <v>256</v>
      </c>
      <c r="C571" s="168" t="s">
        <v>736</v>
      </c>
      <c r="D571" s="168" t="s">
        <v>741</v>
      </c>
      <c r="E571" s="168" t="s">
        <v>359</v>
      </c>
      <c r="F571" s="68">
        <v>30</v>
      </c>
      <c r="G571" s="16">
        <v>24</v>
      </c>
      <c r="H571" s="16">
        <v>28</v>
      </c>
      <c r="I571" s="16">
        <v>32</v>
      </c>
      <c r="J571" s="69">
        <v>32</v>
      </c>
      <c r="K571" s="68">
        <v>26</v>
      </c>
      <c r="L571" s="16">
        <v>10</v>
      </c>
      <c r="M571" s="16">
        <v>18</v>
      </c>
      <c r="N571" s="16">
        <v>31</v>
      </c>
      <c r="O571" s="69">
        <v>32</v>
      </c>
      <c r="P571" s="68">
        <v>2</v>
      </c>
      <c r="Q571" s="16">
        <v>0</v>
      </c>
      <c r="R571" s="16">
        <v>0</v>
      </c>
      <c r="S571" s="16">
        <v>9</v>
      </c>
      <c r="T571" s="69">
        <v>14</v>
      </c>
    </row>
    <row r="572" spans="1:20">
      <c r="A572" s="16">
        <v>2025</v>
      </c>
      <c r="B572" s="168" t="s">
        <v>256</v>
      </c>
      <c r="C572" s="168" t="s">
        <v>736</v>
      </c>
      <c r="D572" s="168" t="s">
        <v>741</v>
      </c>
      <c r="E572" s="168" t="s">
        <v>360</v>
      </c>
      <c r="F572" s="68">
        <v>30</v>
      </c>
      <c r="G572" s="16">
        <v>22</v>
      </c>
      <c r="H572" s="16">
        <v>27</v>
      </c>
      <c r="I572" s="16">
        <v>32</v>
      </c>
      <c r="J572" s="69">
        <v>32</v>
      </c>
      <c r="K572" s="68">
        <v>23</v>
      </c>
      <c r="L572" s="16">
        <v>8</v>
      </c>
      <c r="M572" s="16">
        <v>15</v>
      </c>
      <c r="N572" s="16">
        <v>31</v>
      </c>
      <c r="O572" s="69">
        <v>32</v>
      </c>
      <c r="P572" s="68">
        <v>4</v>
      </c>
      <c r="Q572" s="16">
        <v>0</v>
      </c>
      <c r="R572" s="16">
        <v>0</v>
      </c>
      <c r="S572" s="16">
        <v>10</v>
      </c>
      <c r="T572" s="69">
        <v>15</v>
      </c>
    </row>
    <row r="573" spans="1:20">
      <c r="A573" s="16">
        <v>2025</v>
      </c>
      <c r="B573" s="168" t="s">
        <v>256</v>
      </c>
      <c r="C573" s="168" t="s">
        <v>736</v>
      </c>
      <c r="D573" s="168" t="s">
        <v>741</v>
      </c>
      <c r="E573" s="168" t="s">
        <v>361</v>
      </c>
      <c r="F573" s="68">
        <v>29</v>
      </c>
      <c r="G573" s="16">
        <v>19</v>
      </c>
      <c r="H573" s="16">
        <v>25</v>
      </c>
      <c r="I573" s="16">
        <v>31</v>
      </c>
      <c r="J573" s="69">
        <v>32</v>
      </c>
      <c r="K573" s="68">
        <v>19</v>
      </c>
      <c r="L573" s="16">
        <v>5</v>
      </c>
      <c r="M573" s="16">
        <v>12</v>
      </c>
      <c r="N573" s="16">
        <v>29</v>
      </c>
      <c r="O573" s="69">
        <v>31</v>
      </c>
      <c r="P573" s="68">
        <v>7</v>
      </c>
      <c r="Q573" s="16">
        <v>0</v>
      </c>
      <c r="R573" s="16">
        <v>1</v>
      </c>
      <c r="S573" s="16">
        <v>13</v>
      </c>
      <c r="T573" s="69">
        <v>17</v>
      </c>
    </row>
    <row r="574" spans="1:20">
      <c r="A574" s="16">
        <v>2025</v>
      </c>
      <c r="B574" s="168" t="s">
        <v>256</v>
      </c>
      <c r="C574" s="168" t="s">
        <v>736</v>
      </c>
      <c r="D574" s="168" t="s">
        <v>741</v>
      </c>
      <c r="E574" s="168" t="s">
        <v>362</v>
      </c>
      <c r="F574" s="68">
        <v>28</v>
      </c>
      <c r="G574" s="16">
        <v>15</v>
      </c>
      <c r="H574" s="16">
        <v>24</v>
      </c>
      <c r="I574" s="16">
        <v>31</v>
      </c>
      <c r="J574" s="69">
        <v>32</v>
      </c>
      <c r="K574" s="68">
        <v>16</v>
      </c>
      <c r="L574" s="16">
        <v>2</v>
      </c>
      <c r="M574" s="16">
        <v>9</v>
      </c>
      <c r="N574" s="16">
        <v>28</v>
      </c>
      <c r="O574" s="69">
        <v>31</v>
      </c>
      <c r="P574" s="68">
        <v>8</v>
      </c>
      <c r="Q574" s="16">
        <v>0</v>
      </c>
      <c r="R574" s="16">
        <v>1</v>
      </c>
      <c r="S574" s="16">
        <v>15</v>
      </c>
      <c r="T574" s="69">
        <v>19</v>
      </c>
    </row>
    <row r="575" spans="1:20">
      <c r="A575" s="16">
        <v>2025</v>
      </c>
      <c r="B575" s="168" t="s">
        <v>256</v>
      </c>
      <c r="C575" s="168" t="s">
        <v>736</v>
      </c>
      <c r="D575" s="168" t="s">
        <v>741</v>
      </c>
      <c r="E575" s="168" t="s">
        <v>363</v>
      </c>
      <c r="F575" s="68">
        <v>27</v>
      </c>
      <c r="G575" s="16">
        <v>11</v>
      </c>
      <c r="H575" s="16">
        <v>21</v>
      </c>
      <c r="I575" s="16">
        <v>30</v>
      </c>
      <c r="J575" s="69">
        <v>32</v>
      </c>
      <c r="K575" s="68">
        <v>13</v>
      </c>
      <c r="L575" s="16">
        <v>0</v>
      </c>
      <c r="M575" s="16">
        <v>6</v>
      </c>
      <c r="N575" s="16">
        <v>26</v>
      </c>
      <c r="O575" s="69">
        <v>31</v>
      </c>
      <c r="P575" s="68">
        <v>9</v>
      </c>
      <c r="Q575" s="16">
        <v>0</v>
      </c>
      <c r="R575" s="16">
        <v>1</v>
      </c>
      <c r="S575" s="16">
        <v>16</v>
      </c>
      <c r="T575" s="69">
        <v>20</v>
      </c>
    </row>
    <row r="576" spans="1:20">
      <c r="A576" s="16">
        <v>2025</v>
      </c>
      <c r="B576" s="168" t="s">
        <v>256</v>
      </c>
      <c r="C576" s="168" t="s">
        <v>736</v>
      </c>
      <c r="D576" s="168" t="s">
        <v>741</v>
      </c>
      <c r="E576" s="168" t="s">
        <v>364</v>
      </c>
      <c r="F576" s="68">
        <v>25</v>
      </c>
      <c r="G576" s="16">
        <v>7</v>
      </c>
      <c r="H576" s="16">
        <v>19</v>
      </c>
      <c r="I576" s="16">
        <v>29</v>
      </c>
      <c r="J576" s="69">
        <v>32</v>
      </c>
      <c r="K576" s="68">
        <v>10</v>
      </c>
      <c r="L576" s="16">
        <v>0</v>
      </c>
      <c r="M576" s="16">
        <v>4</v>
      </c>
      <c r="N576" s="16">
        <v>22</v>
      </c>
      <c r="O576" s="69">
        <v>31</v>
      </c>
      <c r="P576" s="68">
        <v>10</v>
      </c>
      <c r="Q576" s="16">
        <v>0</v>
      </c>
      <c r="R576" s="16">
        <v>2</v>
      </c>
      <c r="S576" s="16">
        <v>16</v>
      </c>
      <c r="T576" s="69">
        <v>20</v>
      </c>
    </row>
    <row r="577" spans="1:20">
      <c r="A577" s="16">
        <v>2025</v>
      </c>
      <c r="B577" s="168" t="s">
        <v>256</v>
      </c>
      <c r="C577" s="168" t="s">
        <v>736</v>
      </c>
      <c r="D577" s="168" t="s">
        <v>741</v>
      </c>
      <c r="E577" s="168" t="s">
        <v>365</v>
      </c>
      <c r="F577" s="68">
        <v>23</v>
      </c>
      <c r="G577" s="16">
        <v>4</v>
      </c>
      <c r="H577" s="16">
        <v>16</v>
      </c>
      <c r="I577" s="16">
        <v>28</v>
      </c>
      <c r="J577" s="69">
        <v>31</v>
      </c>
      <c r="K577" s="68">
        <v>7</v>
      </c>
      <c r="L577" s="16">
        <v>0</v>
      </c>
      <c r="M577" s="16">
        <v>1</v>
      </c>
      <c r="N577" s="16">
        <v>16</v>
      </c>
      <c r="O577" s="69">
        <v>30</v>
      </c>
      <c r="P577" s="68">
        <v>10</v>
      </c>
      <c r="Q577" s="16">
        <v>0</v>
      </c>
      <c r="R577" s="16">
        <v>2</v>
      </c>
      <c r="S577" s="16">
        <v>16</v>
      </c>
      <c r="T577" s="69">
        <v>20</v>
      </c>
    </row>
    <row r="578" spans="1:20">
      <c r="A578" s="16">
        <v>2025</v>
      </c>
      <c r="B578" s="168" t="s">
        <v>256</v>
      </c>
      <c r="C578" s="168" t="s">
        <v>736</v>
      </c>
      <c r="D578" s="168" t="s">
        <v>741</v>
      </c>
      <c r="E578" s="168" t="s">
        <v>737</v>
      </c>
      <c r="F578" s="68">
        <v>21</v>
      </c>
      <c r="G578" s="16">
        <v>3</v>
      </c>
      <c r="H578" s="16">
        <v>12</v>
      </c>
      <c r="I578" s="16">
        <v>27</v>
      </c>
      <c r="J578" s="69">
        <v>31</v>
      </c>
      <c r="K578" s="68">
        <v>5</v>
      </c>
      <c r="L578" s="16">
        <v>0</v>
      </c>
      <c r="M578" s="16">
        <v>0</v>
      </c>
      <c r="N578" s="16">
        <v>14</v>
      </c>
      <c r="O578" s="69">
        <v>30</v>
      </c>
      <c r="P578" s="68">
        <v>9</v>
      </c>
      <c r="Q578" s="16">
        <v>0</v>
      </c>
      <c r="R578" s="16">
        <v>2</v>
      </c>
      <c r="S578" s="16">
        <v>16</v>
      </c>
      <c r="T578" s="69">
        <v>20</v>
      </c>
    </row>
    <row r="579" spans="1:20">
      <c r="A579" s="16">
        <v>2025</v>
      </c>
      <c r="B579" s="168" t="s">
        <v>256</v>
      </c>
      <c r="C579" s="168" t="s">
        <v>739</v>
      </c>
      <c r="D579" s="168" t="s">
        <v>741</v>
      </c>
      <c r="E579" s="168" t="s">
        <v>1109</v>
      </c>
      <c r="F579" s="68">
        <v>29</v>
      </c>
      <c r="G579" s="16">
        <v>28</v>
      </c>
      <c r="H579" s="16">
        <v>28</v>
      </c>
      <c r="I579" s="16">
        <v>32</v>
      </c>
      <c r="J579" s="69">
        <v>32</v>
      </c>
      <c r="K579" s="68">
        <v>28</v>
      </c>
      <c r="L579" s="16">
        <v>22</v>
      </c>
      <c r="M579" s="16">
        <v>25</v>
      </c>
      <c r="N579" s="16">
        <v>30</v>
      </c>
      <c r="O579" s="69">
        <v>32</v>
      </c>
      <c r="P579" s="68">
        <v>1</v>
      </c>
      <c r="Q579" s="16">
        <v>0</v>
      </c>
      <c r="R579" s="16">
        <v>0</v>
      </c>
      <c r="S579" s="16">
        <v>4</v>
      </c>
      <c r="T579" s="69">
        <v>8</v>
      </c>
    </row>
    <row r="580" spans="1:20">
      <c r="A580" s="16">
        <v>2025</v>
      </c>
      <c r="B580" s="168" t="s">
        <v>256</v>
      </c>
      <c r="C580" s="168" t="s">
        <v>739</v>
      </c>
      <c r="D580" s="168" t="s">
        <v>741</v>
      </c>
      <c r="E580" s="168" t="s">
        <v>369</v>
      </c>
      <c r="F580" s="68">
        <v>30</v>
      </c>
      <c r="G580" s="16">
        <v>28</v>
      </c>
      <c r="H580" s="16">
        <v>28</v>
      </c>
      <c r="I580" s="16">
        <v>32</v>
      </c>
      <c r="J580" s="69">
        <v>32</v>
      </c>
      <c r="K580" s="68">
        <v>28</v>
      </c>
      <c r="L580" s="16">
        <v>20</v>
      </c>
      <c r="M580" s="16">
        <v>24</v>
      </c>
      <c r="N580" s="16">
        <v>30</v>
      </c>
      <c r="O580" s="69">
        <v>32</v>
      </c>
      <c r="P580" s="68">
        <v>2</v>
      </c>
      <c r="Q580" s="16">
        <v>0</v>
      </c>
      <c r="R580" s="16">
        <v>0</v>
      </c>
      <c r="S580" s="16">
        <v>5</v>
      </c>
      <c r="T580" s="69">
        <v>10</v>
      </c>
    </row>
    <row r="581" spans="1:20">
      <c r="A581" s="16">
        <v>2025</v>
      </c>
      <c r="B581" s="168" t="s">
        <v>256</v>
      </c>
      <c r="C581" s="168" t="s">
        <v>739</v>
      </c>
      <c r="D581" s="168" t="s">
        <v>741</v>
      </c>
      <c r="E581" s="168" t="s">
        <v>355</v>
      </c>
      <c r="F581" s="68">
        <v>30</v>
      </c>
      <c r="G581" s="16">
        <v>28</v>
      </c>
      <c r="H581" s="16">
        <v>28</v>
      </c>
      <c r="I581" s="16">
        <v>32</v>
      </c>
      <c r="J581" s="69">
        <v>32</v>
      </c>
      <c r="K581" s="68">
        <v>27</v>
      </c>
      <c r="L581" s="16">
        <v>18</v>
      </c>
      <c r="M581" s="16">
        <v>23</v>
      </c>
      <c r="N581" s="16">
        <v>30</v>
      </c>
      <c r="O581" s="69">
        <v>32</v>
      </c>
      <c r="P581" s="68">
        <v>3</v>
      </c>
      <c r="Q581" s="16">
        <v>0</v>
      </c>
      <c r="R581" s="16">
        <v>0</v>
      </c>
      <c r="S581" s="16">
        <v>6</v>
      </c>
      <c r="T581" s="69">
        <v>11</v>
      </c>
    </row>
    <row r="582" spans="1:20">
      <c r="A582" s="16">
        <v>2025</v>
      </c>
      <c r="B582" s="168" t="s">
        <v>256</v>
      </c>
      <c r="C582" s="168" t="s">
        <v>739</v>
      </c>
      <c r="D582" s="168" t="s">
        <v>741</v>
      </c>
      <c r="E582" s="168" t="s">
        <v>356</v>
      </c>
      <c r="F582" s="68">
        <v>30</v>
      </c>
      <c r="G582" s="16">
        <v>28</v>
      </c>
      <c r="H582" s="16">
        <v>28</v>
      </c>
      <c r="I582" s="16">
        <v>32</v>
      </c>
      <c r="J582" s="69">
        <v>32</v>
      </c>
      <c r="K582" s="68">
        <v>26</v>
      </c>
      <c r="L582" s="16">
        <v>17</v>
      </c>
      <c r="M582" s="16">
        <v>22</v>
      </c>
      <c r="N582" s="16">
        <v>29</v>
      </c>
      <c r="O582" s="69">
        <v>32</v>
      </c>
      <c r="P582" s="68">
        <v>4</v>
      </c>
      <c r="Q582" s="16">
        <v>0</v>
      </c>
      <c r="R582" s="16">
        <v>1</v>
      </c>
      <c r="S582" s="16">
        <v>8</v>
      </c>
      <c r="T582" s="69">
        <v>12</v>
      </c>
    </row>
    <row r="583" spans="1:20">
      <c r="A583" s="16">
        <v>2025</v>
      </c>
      <c r="B583" s="168" t="s">
        <v>256</v>
      </c>
      <c r="C583" s="168" t="s">
        <v>739</v>
      </c>
      <c r="D583" s="168" t="s">
        <v>741</v>
      </c>
      <c r="E583" s="168" t="s">
        <v>357</v>
      </c>
      <c r="F583" s="68">
        <v>30</v>
      </c>
      <c r="G583" s="16">
        <v>27</v>
      </c>
      <c r="H583" s="16">
        <v>28</v>
      </c>
      <c r="I583" s="16">
        <v>32</v>
      </c>
      <c r="J583" s="69">
        <v>32</v>
      </c>
      <c r="K583" s="68">
        <v>24</v>
      </c>
      <c r="L583" s="16">
        <v>14</v>
      </c>
      <c r="M583" s="16">
        <v>20</v>
      </c>
      <c r="N583" s="16">
        <v>28</v>
      </c>
      <c r="O583" s="69">
        <v>31</v>
      </c>
      <c r="P583" s="68">
        <v>5</v>
      </c>
      <c r="Q583" s="16">
        <v>0</v>
      </c>
      <c r="R583" s="16">
        <v>2</v>
      </c>
      <c r="S583" s="16">
        <v>10</v>
      </c>
      <c r="T583" s="69">
        <v>14</v>
      </c>
    </row>
    <row r="584" spans="1:20">
      <c r="A584" s="16">
        <v>2025</v>
      </c>
      <c r="B584" s="168" t="s">
        <v>256</v>
      </c>
      <c r="C584" s="168" t="s">
        <v>739</v>
      </c>
      <c r="D584" s="168" t="s">
        <v>741</v>
      </c>
      <c r="E584" s="168" t="s">
        <v>358</v>
      </c>
      <c r="F584" s="68">
        <v>30</v>
      </c>
      <c r="G584" s="16">
        <v>26</v>
      </c>
      <c r="H584" s="16">
        <v>28</v>
      </c>
      <c r="I584" s="16">
        <v>32</v>
      </c>
      <c r="J584" s="69">
        <v>32</v>
      </c>
      <c r="K584" s="68">
        <v>22</v>
      </c>
      <c r="L584" s="16">
        <v>12</v>
      </c>
      <c r="M584" s="16">
        <v>18</v>
      </c>
      <c r="N584" s="16">
        <v>27</v>
      </c>
      <c r="O584" s="69">
        <v>31</v>
      </c>
      <c r="P584" s="68">
        <v>7</v>
      </c>
      <c r="Q584" s="16">
        <v>0</v>
      </c>
      <c r="R584" s="16">
        <v>3</v>
      </c>
      <c r="S584" s="16">
        <v>11</v>
      </c>
      <c r="T584" s="69">
        <v>15</v>
      </c>
    </row>
    <row r="585" spans="1:20">
      <c r="A585" s="16">
        <v>2025</v>
      </c>
      <c r="B585" s="168" t="s">
        <v>256</v>
      </c>
      <c r="C585" s="168" t="s">
        <v>739</v>
      </c>
      <c r="D585" s="168" t="s">
        <v>741</v>
      </c>
      <c r="E585" s="168" t="s">
        <v>359</v>
      </c>
      <c r="F585" s="68">
        <v>29</v>
      </c>
      <c r="G585" s="16">
        <v>26</v>
      </c>
      <c r="H585" s="16">
        <v>28</v>
      </c>
      <c r="I585" s="16">
        <v>31</v>
      </c>
      <c r="J585" s="69">
        <v>32</v>
      </c>
      <c r="K585" s="68">
        <v>20</v>
      </c>
      <c r="L585" s="16">
        <v>11</v>
      </c>
      <c r="M585" s="16">
        <v>16</v>
      </c>
      <c r="N585" s="16">
        <v>25</v>
      </c>
      <c r="O585" s="69">
        <v>29</v>
      </c>
      <c r="P585" s="68">
        <v>8</v>
      </c>
      <c r="Q585" s="16">
        <v>1</v>
      </c>
      <c r="R585" s="16">
        <v>5</v>
      </c>
      <c r="S585" s="16">
        <v>12</v>
      </c>
      <c r="T585" s="69">
        <v>16</v>
      </c>
    </row>
    <row r="586" spans="1:20">
      <c r="A586" s="16">
        <v>2025</v>
      </c>
      <c r="B586" s="168" t="s">
        <v>256</v>
      </c>
      <c r="C586" s="168" t="s">
        <v>739</v>
      </c>
      <c r="D586" s="168" t="s">
        <v>741</v>
      </c>
      <c r="E586" s="168" t="s">
        <v>360</v>
      </c>
      <c r="F586" s="68">
        <v>29</v>
      </c>
      <c r="G586" s="16">
        <v>25</v>
      </c>
      <c r="H586" s="16">
        <v>27</v>
      </c>
      <c r="I586" s="16">
        <v>31</v>
      </c>
      <c r="J586" s="69">
        <v>32</v>
      </c>
      <c r="K586" s="68">
        <v>18</v>
      </c>
      <c r="L586" s="16">
        <v>9</v>
      </c>
      <c r="M586" s="16">
        <v>14</v>
      </c>
      <c r="N586" s="16">
        <v>23</v>
      </c>
      <c r="O586" s="69">
        <v>28</v>
      </c>
      <c r="P586" s="68">
        <v>10</v>
      </c>
      <c r="Q586" s="16">
        <v>2</v>
      </c>
      <c r="R586" s="16">
        <v>6</v>
      </c>
      <c r="S586" s="16">
        <v>14</v>
      </c>
      <c r="T586" s="69">
        <v>18</v>
      </c>
    </row>
    <row r="587" spans="1:20">
      <c r="A587" s="16">
        <v>2025</v>
      </c>
      <c r="B587" s="168" t="s">
        <v>256</v>
      </c>
      <c r="C587" s="168" t="s">
        <v>739</v>
      </c>
      <c r="D587" s="168" t="s">
        <v>741</v>
      </c>
      <c r="E587" s="168" t="s">
        <v>361</v>
      </c>
      <c r="F587" s="68">
        <v>28</v>
      </c>
      <c r="G587" s="16">
        <v>24</v>
      </c>
      <c r="H587" s="16">
        <v>26</v>
      </c>
      <c r="I587" s="16">
        <v>30</v>
      </c>
      <c r="J587" s="69">
        <v>32</v>
      </c>
      <c r="K587" s="68">
        <v>16</v>
      </c>
      <c r="L587" s="16">
        <v>6</v>
      </c>
      <c r="M587" s="16">
        <v>11</v>
      </c>
      <c r="N587" s="16">
        <v>20</v>
      </c>
      <c r="O587" s="69">
        <v>24</v>
      </c>
      <c r="P587" s="68">
        <v>12</v>
      </c>
      <c r="Q587" s="16">
        <v>4</v>
      </c>
      <c r="R587" s="16">
        <v>8</v>
      </c>
      <c r="S587" s="16">
        <v>16</v>
      </c>
      <c r="T587" s="69">
        <v>20</v>
      </c>
    </row>
    <row r="588" spans="1:20">
      <c r="A588" s="16">
        <v>2025</v>
      </c>
      <c r="B588" s="168" t="s">
        <v>256</v>
      </c>
      <c r="C588" s="168" t="s">
        <v>739</v>
      </c>
      <c r="D588" s="168" t="s">
        <v>741</v>
      </c>
      <c r="E588" s="168" t="s">
        <v>362</v>
      </c>
      <c r="F588" s="68">
        <v>28</v>
      </c>
      <c r="G588" s="16">
        <v>22</v>
      </c>
      <c r="H588" s="16">
        <v>25</v>
      </c>
      <c r="I588" s="16">
        <v>29</v>
      </c>
      <c r="J588" s="69">
        <v>31</v>
      </c>
      <c r="K588" s="68">
        <v>13</v>
      </c>
      <c r="L588" s="16">
        <v>4</v>
      </c>
      <c r="M588" s="16">
        <v>8</v>
      </c>
      <c r="N588" s="16">
        <v>17</v>
      </c>
      <c r="O588" s="69">
        <v>21</v>
      </c>
      <c r="P588" s="68">
        <v>14</v>
      </c>
      <c r="Q588" s="16">
        <v>6</v>
      </c>
      <c r="R588" s="16">
        <v>10</v>
      </c>
      <c r="S588" s="16">
        <v>18</v>
      </c>
      <c r="T588" s="69">
        <v>21</v>
      </c>
    </row>
    <row r="589" spans="1:20">
      <c r="A589" s="16">
        <v>2025</v>
      </c>
      <c r="B589" s="168" t="s">
        <v>256</v>
      </c>
      <c r="C589" s="168" t="s">
        <v>739</v>
      </c>
      <c r="D589" s="168" t="s">
        <v>741</v>
      </c>
      <c r="E589" s="168" t="s">
        <v>363</v>
      </c>
      <c r="F589" s="68">
        <v>27</v>
      </c>
      <c r="G589" s="16">
        <v>20</v>
      </c>
      <c r="H589" s="16">
        <v>24</v>
      </c>
      <c r="I589" s="16">
        <v>29</v>
      </c>
      <c r="J589" s="69">
        <v>31</v>
      </c>
      <c r="K589" s="68">
        <v>10</v>
      </c>
      <c r="L589" s="16">
        <v>2</v>
      </c>
      <c r="M589" s="16">
        <v>6</v>
      </c>
      <c r="N589" s="16">
        <v>14</v>
      </c>
      <c r="O589" s="69">
        <v>19</v>
      </c>
      <c r="P589" s="68">
        <v>16</v>
      </c>
      <c r="Q589" s="16">
        <v>7</v>
      </c>
      <c r="R589" s="16">
        <v>12</v>
      </c>
      <c r="S589" s="16">
        <v>19</v>
      </c>
      <c r="T589" s="69">
        <v>23</v>
      </c>
    </row>
    <row r="590" spans="1:20">
      <c r="A590" s="16">
        <v>2025</v>
      </c>
      <c r="B590" s="168" t="s">
        <v>256</v>
      </c>
      <c r="C590" s="168" t="s">
        <v>739</v>
      </c>
      <c r="D590" s="168" t="s">
        <v>741</v>
      </c>
      <c r="E590" s="168" t="s">
        <v>364</v>
      </c>
      <c r="F590" s="68">
        <v>26</v>
      </c>
      <c r="G590" s="16">
        <v>18</v>
      </c>
      <c r="H590" s="16">
        <v>23</v>
      </c>
      <c r="I590" s="16">
        <v>28</v>
      </c>
      <c r="J590" s="69">
        <v>30</v>
      </c>
      <c r="K590" s="68">
        <v>8</v>
      </c>
      <c r="L590" s="16">
        <v>0</v>
      </c>
      <c r="M590" s="16">
        <v>4</v>
      </c>
      <c r="N590" s="16">
        <v>12</v>
      </c>
      <c r="O590" s="69">
        <v>16</v>
      </c>
      <c r="P590" s="68">
        <v>17</v>
      </c>
      <c r="Q590" s="16">
        <v>8</v>
      </c>
      <c r="R590" s="16">
        <v>13</v>
      </c>
      <c r="S590" s="16">
        <v>20</v>
      </c>
      <c r="T590" s="69">
        <v>23</v>
      </c>
    </row>
    <row r="591" spans="1:20">
      <c r="A591" s="16">
        <v>2025</v>
      </c>
      <c r="B591" s="168" t="s">
        <v>256</v>
      </c>
      <c r="C591" s="168" t="s">
        <v>739</v>
      </c>
      <c r="D591" s="168" t="s">
        <v>741</v>
      </c>
      <c r="E591" s="168" t="s">
        <v>365</v>
      </c>
      <c r="F591" s="68">
        <v>24</v>
      </c>
      <c r="G591" s="16">
        <v>15</v>
      </c>
      <c r="H591" s="16">
        <v>20</v>
      </c>
      <c r="I591" s="16">
        <v>27</v>
      </c>
      <c r="J591" s="69">
        <v>29</v>
      </c>
      <c r="K591" s="68">
        <v>6</v>
      </c>
      <c r="L591" s="16">
        <v>0</v>
      </c>
      <c r="M591" s="16">
        <v>2</v>
      </c>
      <c r="N591" s="16">
        <v>10</v>
      </c>
      <c r="O591" s="69">
        <v>14</v>
      </c>
      <c r="P591" s="68">
        <v>17</v>
      </c>
      <c r="Q591" s="16">
        <v>7</v>
      </c>
      <c r="R591" s="16">
        <v>12</v>
      </c>
      <c r="S591" s="16">
        <v>20</v>
      </c>
      <c r="T591" s="69">
        <v>23</v>
      </c>
    </row>
    <row r="592" spans="1:20">
      <c r="A592" s="16">
        <v>2025</v>
      </c>
      <c r="B592" s="168" t="s">
        <v>256</v>
      </c>
      <c r="C592" s="168" t="s">
        <v>739</v>
      </c>
      <c r="D592" s="168" t="s">
        <v>741</v>
      </c>
      <c r="E592" s="168" t="s">
        <v>737</v>
      </c>
      <c r="F592" s="68">
        <v>23</v>
      </c>
      <c r="G592" s="16">
        <v>11</v>
      </c>
      <c r="H592" s="16">
        <v>18</v>
      </c>
      <c r="I592" s="16">
        <v>26</v>
      </c>
      <c r="J592" s="69">
        <v>28</v>
      </c>
      <c r="K592" s="68">
        <v>5</v>
      </c>
      <c r="L592" s="16">
        <v>0</v>
      </c>
      <c r="M592" s="16">
        <v>1</v>
      </c>
      <c r="N592" s="16">
        <v>9</v>
      </c>
      <c r="O592" s="69">
        <v>13</v>
      </c>
      <c r="P592" s="68">
        <v>16</v>
      </c>
      <c r="Q592" s="16">
        <v>6</v>
      </c>
      <c r="R592" s="16">
        <v>12</v>
      </c>
      <c r="S592" s="16">
        <v>19</v>
      </c>
      <c r="T592" s="69">
        <v>22</v>
      </c>
    </row>
    <row r="593" spans="1:20">
      <c r="A593" s="16">
        <v>2025</v>
      </c>
      <c r="B593" s="168" t="s">
        <v>250</v>
      </c>
      <c r="C593" s="168" t="s">
        <v>736</v>
      </c>
      <c r="D593" s="168" t="s">
        <v>741</v>
      </c>
      <c r="E593" s="168" t="s">
        <v>1109</v>
      </c>
      <c r="F593" s="68">
        <v>30</v>
      </c>
      <c r="G593" s="16">
        <v>27</v>
      </c>
      <c r="H593" s="16">
        <v>28</v>
      </c>
      <c r="I593" s="16">
        <v>32</v>
      </c>
      <c r="J593" s="69">
        <v>32</v>
      </c>
      <c r="K593" s="68">
        <v>28</v>
      </c>
      <c r="L593" s="16">
        <v>20</v>
      </c>
      <c r="M593" s="16">
        <v>24</v>
      </c>
      <c r="N593" s="16">
        <v>31</v>
      </c>
      <c r="O593" s="69">
        <v>32</v>
      </c>
      <c r="P593" s="68">
        <v>1</v>
      </c>
      <c r="Q593" s="16">
        <v>0</v>
      </c>
      <c r="R593" s="16">
        <v>0</v>
      </c>
      <c r="S593" s="16">
        <v>4</v>
      </c>
      <c r="T593" s="69">
        <v>9</v>
      </c>
    </row>
    <row r="594" spans="1:20">
      <c r="A594" s="16">
        <v>2025</v>
      </c>
      <c r="B594" s="168" t="s">
        <v>250</v>
      </c>
      <c r="C594" s="168" t="s">
        <v>736</v>
      </c>
      <c r="D594" s="168" t="s">
        <v>741</v>
      </c>
      <c r="E594" s="168" t="s">
        <v>369</v>
      </c>
      <c r="F594" s="68">
        <v>31</v>
      </c>
      <c r="G594" s="16">
        <v>28</v>
      </c>
      <c r="H594" s="16">
        <v>29</v>
      </c>
      <c r="I594" s="16">
        <v>32</v>
      </c>
      <c r="J594" s="69">
        <v>32</v>
      </c>
      <c r="K594" s="68">
        <v>29</v>
      </c>
      <c r="L594" s="16">
        <v>19</v>
      </c>
      <c r="M594" s="16">
        <v>24</v>
      </c>
      <c r="N594" s="16">
        <v>31</v>
      </c>
      <c r="O594" s="69">
        <v>32</v>
      </c>
      <c r="P594" s="68">
        <v>1</v>
      </c>
      <c r="Q594" s="16">
        <v>0</v>
      </c>
      <c r="R594" s="16">
        <v>0</v>
      </c>
      <c r="S594" s="16">
        <v>4</v>
      </c>
      <c r="T594" s="69">
        <v>10</v>
      </c>
    </row>
    <row r="595" spans="1:20">
      <c r="A595" s="16">
        <v>2025</v>
      </c>
      <c r="B595" s="168" t="s">
        <v>250</v>
      </c>
      <c r="C595" s="168" t="s">
        <v>736</v>
      </c>
      <c r="D595" s="168" t="s">
        <v>741</v>
      </c>
      <c r="E595" s="168" t="s">
        <v>355</v>
      </c>
      <c r="F595" s="68">
        <v>31</v>
      </c>
      <c r="G595" s="16">
        <v>28</v>
      </c>
      <c r="H595" s="16">
        <v>29</v>
      </c>
      <c r="I595" s="16">
        <v>32</v>
      </c>
      <c r="J595" s="69">
        <v>32</v>
      </c>
      <c r="K595" s="68">
        <v>30</v>
      </c>
      <c r="L595" s="16">
        <v>18</v>
      </c>
      <c r="M595" s="16">
        <v>24</v>
      </c>
      <c r="N595" s="16">
        <v>31</v>
      </c>
      <c r="O595" s="69">
        <v>32</v>
      </c>
      <c r="P595" s="68">
        <v>1</v>
      </c>
      <c r="Q595" s="16">
        <v>0</v>
      </c>
      <c r="R595" s="16">
        <v>0</v>
      </c>
      <c r="S595" s="16">
        <v>5</v>
      </c>
      <c r="T595" s="69">
        <v>10</v>
      </c>
    </row>
    <row r="596" spans="1:20">
      <c r="A596" s="16">
        <v>2025</v>
      </c>
      <c r="B596" s="168" t="s">
        <v>250</v>
      </c>
      <c r="C596" s="168" t="s">
        <v>736</v>
      </c>
      <c r="D596" s="168" t="s">
        <v>741</v>
      </c>
      <c r="E596" s="168" t="s">
        <v>356</v>
      </c>
      <c r="F596" s="68">
        <v>31</v>
      </c>
      <c r="G596" s="16">
        <v>27</v>
      </c>
      <c r="H596" s="16">
        <v>29</v>
      </c>
      <c r="I596" s="16">
        <v>32</v>
      </c>
      <c r="J596" s="69">
        <v>32</v>
      </c>
      <c r="K596" s="68">
        <v>29</v>
      </c>
      <c r="L596" s="16">
        <v>17</v>
      </c>
      <c r="M596" s="16">
        <v>23</v>
      </c>
      <c r="N596" s="16">
        <v>31</v>
      </c>
      <c r="O596" s="69">
        <v>32</v>
      </c>
      <c r="P596" s="68">
        <v>1</v>
      </c>
      <c r="Q596" s="16">
        <v>0</v>
      </c>
      <c r="R596" s="16">
        <v>0</v>
      </c>
      <c r="S596" s="16">
        <v>6</v>
      </c>
      <c r="T596" s="69">
        <v>11</v>
      </c>
    </row>
    <row r="597" spans="1:20">
      <c r="A597" s="16">
        <v>2025</v>
      </c>
      <c r="B597" s="168" t="s">
        <v>250</v>
      </c>
      <c r="C597" s="168" t="s">
        <v>736</v>
      </c>
      <c r="D597" s="168" t="s">
        <v>741</v>
      </c>
      <c r="E597" s="168" t="s">
        <v>357</v>
      </c>
      <c r="F597" s="68">
        <v>31</v>
      </c>
      <c r="G597" s="16">
        <v>26</v>
      </c>
      <c r="H597" s="16">
        <v>28</v>
      </c>
      <c r="I597" s="16">
        <v>32</v>
      </c>
      <c r="J597" s="69">
        <v>32</v>
      </c>
      <c r="K597" s="68">
        <v>28</v>
      </c>
      <c r="L597" s="16">
        <v>14</v>
      </c>
      <c r="M597" s="16">
        <v>21</v>
      </c>
      <c r="N597" s="16">
        <v>31</v>
      </c>
      <c r="O597" s="69">
        <v>32</v>
      </c>
      <c r="P597" s="68">
        <v>2</v>
      </c>
      <c r="Q597" s="16">
        <v>0</v>
      </c>
      <c r="R597" s="16">
        <v>0</v>
      </c>
      <c r="S597" s="16">
        <v>7</v>
      </c>
      <c r="T597" s="69">
        <v>12</v>
      </c>
    </row>
    <row r="598" spans="1:20">
      <c r="A598" s="16">
        <v>2025</v>
      </c>
      <c r="B598" s="168" t="s">
        <v>250</v>
      </c>
      <c r="C598" s="168" t="s">
        <v>736</v>
      </c>
      <c r="D598" s="168" t="s">
        <v>741</v>
      </c>
      <c r="E598" s="168" t="s">
        <v>358</v>
      </c>
      <c r="F598" s="68">
        <v>30</v>
      </c>
      <c r="G598" s="16">
        <v>25</v>
      </c>
      <c r="H598" s="16">
        <v>28</v>
      </c>
      <c r="I598" s="16">
        <v>32</v>
      </c>
      <c r="J598" s="69">
        <v>32</v>
      </c>
      <c r="K598" s="68">
        <v>27</v>
      </c>
      <c r="L598" s="16">
        <v>12</v>
      </c>
      <c r="M598" s="16">
        <v>19</v>
      </c>
      <c r="N598" s="16">
        <v>31</v>
      </c>
      <c r="O598" s="69">
        <v>32</v>
      </c>
      <c r="P598" s="68">
        <v>2</v>
      </c>
      <c r="Q598" s="16">
        <v>0</v>
      </c>
      <c r="R598" s="16">
        <v>0</v>
      </c>
      <c r="S598" s="16">
        <v>8</v>
      </c>
      <c r="T598" s="69">
        <v>13</v>
      </c>
    </row>
    <row r="599" spans="1:20">
      <c r="A599" s="16">
        <v>2025</v>
      </c>
      <c r="B599" s="168" t="s">
        <v>250</v>
      </c>
      <c r="C599" s="168" t="s">
        <v>736</v>
      </c>
      <c r="D599" s="168" t="s">
        <v>741</v>
      </c>
      <c r="E599" s="168" t="s">
        <v>359</v>
      </c>
      <c r="F599" s="68">
        <v>30</v>
      </c>
      <c r="G599" s="16">
        <v>23</v>
      </c>
      <c r="H599" s="16">
        <v>27</v>
      </c>
      <c r="I599" s="16">
        <v>32</v>
      </c>
      <c r="J599" s="69">
        <v>32</v>
      </c>
      <c r="K599" s="68">
        <v>24</v>
      </c>
      <c r="L599" s="16">
        <v>10</v>
      </c>
      <c r="M599" s="16">
        <v>17</v>
      </c>
      <c r="N599" s="16">
        <v>31</v>
      </c>
      <c r="O599" s="69">
        <v>32</v>
      </c>
      <c r="P599" s="68">
        <v>4</v>
      </c>
      <c r="Q599" s="16">
        <v>0</v>
      </c>
      <c r="R599" s="16">
        <v>0</v>
      </c>
      <c r="S599" s="16">
        <v>10</v>
      </c>
      <c r="T599" s="69">
        <v>14</v>
      </c>
    </row>
    <row r="600" spans="1:20">
      <c r="A600" s="16">
        <v>2025</v>
      </c>
      <c r="B600" s="168" t="s">
        <v>250</v>
      </c>
      <c r="C600" s="168" t="s">
        <v>736</v>
      </c>
      <c r="D600" s="168" t="s">
        <v>741</v>
      </c>
      <c r="E600" s="168" t="s">
        <v>360</v>
      </c>
      <c r="F600" s="68">
        <v>29</v>
      </c>
      <c r="G600" s="16">
        <v>21</v>
      </c>
      <c r="H600" s="16">
        <v>26</v>
      </c>
      <c r="I600" s="16">
        <v>32</v>
      </c>
      <c r="J600" s="69">
        <v>32</v>
      </c>
      <c r="K600" s="68">
        <v>22</v>
      </c>
      <c r="L600" s="16">
        <v>8</v>
      </c>
      <c r="M600" s="16">
        <v>14</v>
      </c>
      <c r="N600" s="16">
        <v>30</v>
      </c>
      <c r="O600" s="69">
        <v>32</v>
      </c>
      <c r="P600" s="68">
        <v>5</v>
      </c>
      <c r="Q600" s="16">
        <v>0</v>
      </c>
      <c r="R600" s="16">
        <v>1</v>
      </c>
      <c r="S600" s="16">
        <v>11</v>
      </c>
      <c r="T600" s="69">
        <v>15</v>
      </c>
    </row>
    <row r="601" spans="1:20">
      <c r="A601" s="16">
        <v>2025</v>
      </c>
      <c r="B601" s="168" t="s">
        <v>250</v>
      </c>
      <c r="C601" s="168" t="s">
        <v>736</v>
      </c>
      <c r="D601" s="168" t="s">
        <v>741</v>
      </c>
      <c r="E601" s="168" t="s">
        <v>361</v>
      </c>
      <c r="F601" s="68">
        <v>28</v>
      </c>
      <c r="G601" s="16">
        <v>18</v>
      </c>
      <c r="H601" s="16">
        <v>25</v>
      </c>
      <c r="I601" s="16">
        <v>31</v>
      </c>
      <c r="J601" s="69">
        <v>32</v>
      </c>
      <c r="K601" s="68">
        <v>17</v>
      </c>
      <c r="L601" s="16">
        <v>5</v>
      </c>
      <c r="M601" s="16">
        <v>11</v>
      </c>
      <c r="N601" s="16">
        <v>28</v>
      </c>
      <c r="O601" s="69">
        <v>31</v>
      </c>
      <c r="P601" s="68">
        <v>8</v>
      </c>
      <c r="Q601" s="16">
        <v>0</v>
      </c>
      <c r="R601" s="16">
        <v>1</v>
      </c>
      <c r="S601" s="16">
        <v>13</v>
      </c>
      <c r="T601" s="69">
        <v>17</v>
      </c>
    </row>
    <row r="602" spans="1:20">
      <c r="A602" s="16">
        <v>2025</v>
      </c>
      <c r="B602" s="168" t="s">
        <v>250</v>
      </c>
      <c r="C602" s="168" t="s">
        <v>736</v>
      </c>
      <c r="D602" s="168" t="s">
        <v>741</v>
      </c>
      <c r="E602" s="168" t="s">
        <v>362</v>
      </c>
      <c r="F602" s="68">
        <v>27</v>
      </c>
      <c r="G602" s="16">
        <v>13</v>
      </c>
      <c r="H602" s="16">
        <v>23</v>
      </c>
      <c r="I602" s="16">
        <v>30</v>
      </c>
      <c r="J602" s="69">
        <v>32</v>
      </c>
      <c r="K602" s="68">
        <v>14</v>
      </c>
      <c r="L602" s="16">
        <v>2</v>
      </c>
      <c r="M602" s="16">
        <v>8</v>
      </c>
      <c r="N602" s="16">
        <v>26</v>
      </c>
      <c r="O602" s="69">
        <v>31</v>
      </c>
      <c r="P602" s="68">
        <v>9</v>
      </c>
      <c r="Q602" s="16">
        <v>0</v>
      </c>
      <c r="R602" s="16">
        <v>2</v>
      </c>
      <c r="S602" s="16">
        <v>15</v>
      </c>
      <c r="T602" s="69">
        <v>19</v>
      </c>
    </row>
    <row r="603" spans="1:20">
      <c r="A603" s="16">
        <v>2025</v>
      </c>
      <c r="B603" s="168" t="s">
        <v>250</v>
      </c>
      <c r="C603" s="168" t="s">
        <v>736</v>
      </c>
      <c r="D603" s="168" t="s">
        <v>741</v>
      </c>
      <c r="E603" s="168" t="s">
        <v>363</v>
      </c>
      <c r="F603" s="68">
        <v>26</v>
      </c>
      <c r="G603" s="16">
        <v>9</v>
      </c>
      <c r="H603" s="16">
        <v>21</v>
      </c>
      <c r="I603" s="16">
        <v>29</v>
      </c>
      <c r="J603" s="69">
        <v>32</v>
      </c>
      <c r="K603" s="68">
        <v>11</v>
      </c>
      <c r="L603" s="16">
        <v>0</v>
      </c>
      <c r="M603" s="16">
        <v>5</v>
      </c>
      <c r="N603" s="16">
        <v>22</v>
      </c>
      <c r="O603" s="69">
        <v>30</v>
      </c>
      <c r="P603" s="68">
        <v>10</v>
      </c>
      <c r="Q603" s="16">
        <v>0</v>
      </c>
      <c r="R603" s="16">
        <v>2</v>
      </c>
      <c r="S603" s="16">
        <v>16</v>
      </c>
      <c r="T603" s="69">
        <v>20</v>
      </c>
    </row>
    <row r="604" spans="1:20">
      <c r="A604" s="16">
        <v>2025</v>
      </c>
      <c r="B604" s="168" t="s">
        <v>250</v>
      </c>
      <c r="C604" s="168" t="s">
        <v>736</v>
      </c>
      <c r="D604" s="168" t="s">
        <v>741</v>
      </c>
      <c r="E604" s="168" t="s">
        <v>364</v>
      </c>
      <c r="F604" s="68">
        <v>24</v>
      </c>
      <c r="G604" s="16">
        <v>7</v>
      </c>
      <c r="H604" s="16">
        <v>18</v>
      </c>
      <c r="I604" s="16">
        <v>28</v>
      </c>
      <c r="J604" s="69">
        <v>31</v>
      </c>
      <c r="K604" s="68">
        <v>8</v>
      </c>
      <c r="L604" s="16">
        <v>0</v>
      </c>
      <c r="M604" s="16">
        <v>3</v>
      </c>
      <c r="N604" s="16">
        <v>17</v>
      </c>
      <c r="O604" s="69">
        <v>30</v>
      </c>
      <c r="P604" s="68">
        <v>11</v>
      </c>
      <c r="Q604" s="16">
        <v>0</v>
      </c>
      <c r="R604" s="16">
        <v>2</v>
      </c>
      <c r="S604" s="16">
        <v>17</v>
      </c>
      <c r="T604" s="69">
        <v>21</v>
      </c>
    </row>
    <row r="605" spans="1:20">
      <c r="A605" s="16">
        <v>2025</v>
      </c>
      <c r="B605" s="168" t="s">
        <v>250</v>
      </c>
      <c r="C605" s="168" t="s">
        <v>736</v>
      </c>
      <c r="D605" s="168" t="s">
        <v>741</v>
      </c>
      <c r="E605" s="168" t="s">
        <v>365</v>
      </c>
      <c r="F605" s="68">
        <v>23</v>
      </c>
      <c r="G605" s="16">
        <v>5</v>
      </c>
      <c r="H605" s="16">
        <v>15</v>
      </c>
      <c r="I605" s="16">
        <v>27</v>
      </c>
      <c r="J605" s="69">
        <v>31</v>
      </c>
      <c r="K605" s="68">
        <v>6</v>
      </c>
      <c r="L605" s="16">
        <v>0</v>
      </c>
      <c r="M605" s="16">
        <v>2</v>
      </c>
      <c r="N605" s="16">
        <v>14</v>
      </c>
      <c r="O605" s="69">
        <v>30</v>
      </c>
      <c r="P605" s="68">
        <v>11</v>
      </c>
      <c r="Q605" s="16">
        <v>0</v>
      </c>
      <c r="R605" s="16">
        <v>2</v>
      </c>
      <c r="S605" s="16">
        <v>17</v>
      </c>
      <c r="T605" s="69">
        <v>21</v>
      </c>
    </row>
    <row r="606" spans="1:20">
      <c r="A606" s="16">
        <v>2025</v>
      </c>
      <c r="B606" s="168" t="s">
        <v>250</v>
      </c>
      <c r="C606" s="168" t="s">
        <v>736</v>
      </c>
      <c r="D606" s="168" t="s">
        <v>741</v>
      </c>
      <c r="E606" s="168" t="s">
        <v>737</v>
      </c>
      <c r="F606" s="68">
        <v>20</v>
      </c>
      <c r="G606" s="16">
        <v>2</v>
      </c>
      <c r="H606" s="16">
        <v>11</v>
      </c>
      <c r="I606" s="16">
        <v>26</v>
      </c>
      <c r="J606" s="69">
        <v>31</v>
      </c>
      <c r="K606" s="68">
        <v>5</v>
      </c>
      <c r="L606" s="16">
        <v>0</v>
      </c>
      <c r="M606" s="16">
        <v>0</v>
      </c>
      <c r="N606" s="16">
        <v>11</v>
      </c>
      <c r="O606" s="69">
        <v>30</v>
      </c>
      <c r="P606" s="68">
        <v>10</v>
      </c>
      <c r="Q606" s="16">
        <v>0</v>
      </c>
      <c r="R606" s="16">
        <v>2</v>
      </c>
      <c r="S606" s="16">
        <v>16</v>
      </c>
      <c r="T606" s="69">
        <v>20</v>
      </c>
    </row>
    <row r="607" spans="1:20">
      <c r="A607" s="16">
        <v>2025</v>
      </c>
      <c r="B607" s="168" t="s">
        <v>250</v>
      </c>
      <c r="C607" s="168" t="s">
        <v>739</v>
      </c>
      <c r="D607" s="168" t="s">
        <v>741</v>
      </c>
      <c r="E607" s="168" t="s">
        <v>1109</v>
      </c>
      <c r="F607" s="68">
        <v>28</v>
      </c>
      <c r="G607" s="16">
        <v>27</v>
      </c>
      <c r="H607" s="16">
        <v>28</v>
      </c>
      <c r="I607" s="16">
        <v>31</v>
      </c>
      <c r="J607" s="69">
        <v>32</v>
      </c>
      <c r="K607" s="68">
        <v>27</v>
      </c>
      <c r="L607" s="16">
        <v>21</v>
      </c>
      <c r="M607" s="16">
        <v>25</v>
      </c>
      <c r="N607" s="16">
        <v>29</v>
      </c>
      <c r="O607" s="69">
        <v>31</v>
      </c>
      <c r="P607" s="68">
        <v>1</v>
      </c>
      <c r="Q607" s="16">
        <v>0</v>
      </c>
      <c r="R607" s="16">
        <v>0</v>
      </c>
      <c r="S607" s="16">
        <v>4</v>
      </c>
      <c r="T607" s="69">
        <v>7</v>
      </c>
    </row>
    <row r="608" spans="1:20">
      <c r="A608" s="16">
        <v>2025</v>
      </c>
      <c r="B608" s="168" t="s">
        <v>250</v>
      </c>
      <c r="C608" s="168" t="s">
        <v>739</v>
      </c>
      <c r="D608" s="168" t="s">
        <v>741</v>
      </c>
      <c r="E608" s="168" t="s">
        <v>369</v>
      </c>
      <c r="F608" s="68">
        <v>30</v>
      </c>
      <c r="G608" s="16">
        <v>28</v>
      </c>
      <c r="H608" s="16">
        <v>28</v>
      </c>
      <c r="I608" s="16">
        <v>32</v>
      </c>
      <c r="J608" s="69">
        <v>32</v>
      </c>
      <c r="K608" s="68">
        <v>28</v>
      </c>
      <c r="L608" s="16">
        <v>20</v>
      </c>
      <c r="M608" s="16">
        <v>24</v>
      </c>
      <c r="N608" s="16">
        <v>30</v>
      </c>
      <c r="O608" s="69">
        <v>32</v>
      </c>
      <c r="P608" s="68">
        <v>2</v>
      </c>
      <c r="Q608" s="16">
        <v>0</v>
      </c>
      <c r="R608" s="16">
        <v>0</v>
      </c>
      <c r="S608" s="16">
        <v>5</v>
      </c>
      <c r="T608" s="69">
        <v>9</v>
      </c>
    </row>
    <row r="609" spans="1:20">
      <c r="A609" s="16">
        <v>2025</v>
      </c>
      <c r="B609" s="168" t="s">
        <v>250</v>
      </c>
      <c r="C609" s="168" t="s">
        <v>739</v>
      </c>
      <c r="D609" s="168" t="s">
        <v>741</v>
      </c>
      <c r="E609" s="168" t="s">
        <v>355</v>
      </c>
      <c r="F609" s="68">
        <v>30</v>
      </c>
      <c r="G609" s="16">
        <v>27</v>
      </c>
      <c r="H609" s="16">
        <v>28</v>
      </c>
      <c r="I609" s="16">
        <v>32</v>
      </c>
      <c r="J609" s="69">
        <v>32</v>
      </c>
      <c r="K609" s="68">
        <v>27</v>
      </c>
      <c r="L609" s="16">
        <v>18</v>
      </c>
      <c r="M609" s="16">
        <v>23</v>
      </c>
      <c r="N609" s="16">
        <v>30</v>
      </c>
      <c r="O609" s="69">
        <v>32</v>
      </c>
      <c r="P609" s="68">
        <v>3</v>
      </c>
      <c r="Q609" s="16">
        <v>0</v>
      </c>
      <c r="R609" s="16">
        <v>0</v>
      </c>
      <c r="S609" s="16">
        <v>6</v>
      </c>
      <c r="T609" s="69">
        <v>11</v>
      </c>
    </row>
    <row r="610" spans="1:20">
      <c r="A610" s="16">
        <v>2025</v>
      </c>
      <c r="B610" s="168" t="s">
        <v>250</v>
      </c>
      <c r="C610" s="168" t="s">
        <v>739</v>
      </c>
      <c r="D610" s="168" t="s">
        <v>741</v>
      </c>
      <c r="E610" s="168" t="s">
        <v>356</v>
      </c>
      <c r="F610" s="68">
        <v>30</v>
      </c>
      <c r="G610" s="16">
        <v>27</v>
      </c>
      <c r="H610" s="16">
        <v>28</v>
      </c>
      <c r="I610" s="16">
        <v>32</v>
      </c>
      <c r="J610" s="69">
        <v>32</v>
      </c>
      <c r="K610" s="68">
        <v>26</v>
      </c>
      <c r="L610" s="16">
        <v>16</v>
      </c>
      <c r="M610" s="16">
        <v>21</v>
      </c>
      <c r="N610" s="16">
        <v>29</v>
      </c>
      <c r="O610" s="69">
        <v>32</v>
      </c>
      <c r="P610" s="68">
        <v>4</v>
      </c>
      <c r="Q610" s="16">
        <v>0</v>
      </c>
      <c r="R610" s="16">
        <v>1</v>
      </c>
      <c r="S610" s="16">
        <v>8</v>
      </c>
      <c r="T610" s="69">
        <v>12</v>
      </c>
    </row>
    <row r="611" spans="1:20">
      <c r="A611" s="16">
        <v>2025</v>
      </c>
      <c r="B611" s="168" t="s">
        <v>250</v>
      </c>
      <c r="C611" s="168" t="s">
        <v>739</v>
      </c>
      <c r="D611" s="168" t="s">
        <v>741</v>
      </c>
      <c r="E611" s="168" t="s">
        <v>357</v>
      </c>
      <c r="F611" s="68">
        <v>30</v>
      </c>
      <c r="G611" s="16">
        <v>26</v>
      </c>
      <c r="H611" s="16">
        <v>28</v>
      </c>
      <c r="I611" s="16">
        <v>32</v>
      </c>
      <c r="J611" s="69">
        <v>32</v>
      </c>
      <c r="K611" s="68">
        <v>24</v>
      </c>
      <c r="L611" s="16">
        <v>14</v>
      </c>
      <c r="M611" s="16">
        <v>19</v>
      </c>
      <c r="N611" s="16">
        <v>28</v>
      </c>
      <c r="O611" s="69">
        <v>31</v>
      </c>
      <c r="P611" s="68">
        <v>5</v>
      </c>
      <c r="Q611" s="16">
        <v>0</v>
      </c>
      <c r="R611" s="16">
        <v>2</v>
      </c>
      <c r="S611" s="16">
        <v>10</v>
      </c>
      <c r="T611" s="69">
        <v>14</v>
      </c>
    </row>
    <row r="612" spans="1:20">
      <c r="A612" s="16">
        <v>2025</v>
      </c>
      <c r="B612" s="168" t="s">
        <v>250</v>
      </c>
      <c r="C612" s="168" t="s">
        <v>739</v>
      </c>
      <c r="D612" s="168" t="s">
        <v>741</v>
      </c>
      <c r="E612" s="168" t="s">
        <v>358</v>
      </c>
      <c r="F612" s="68">
        <v>29</v>
      </c>
      <c r="G612" s="16">
        <v>26</v>
      </c>
      <c r="H612" s="16">
        <v>28</v>
      </c>
      <c r="I612" s="16">
        <v>31</v>
      </c>
      <c r="J612" s="69">
        <v>32</v>
      </c>
      <c r="K612" s="68">
        <v>22</v>
      </c>
      <c r="L612" s="16">
        <v>13</v>
      </c>
      <c r="M612" s="16">
        <v>17</v>
      </c>
      <c r="N612" s="16">
        <v>26</v>
      </c>
      <c r="O612" s="69">
        <v>30</v>
      </c>
      <c r="P612" s="68">
        <v>7</v>
      </c>
      <c r="Q612" s="16">
        <v>0</v>
      </c>
      <c r="R612" s="16">
        <v>3</v>
      </c>
      <c r="S612" s="16">
        <v>11</v>
      </c>
      <c r="T612" s="69">
        <v>15</v>
      </c>
    </row>
    <row r="613" spans="1:20">
      <c r="A613" s="16">
        <v>2025</v>
      </c>
      <c r="B613" s="168" t="s">
        <v>250</v>
      </c>
      <c r="C613" s="168" t="s">
        <v>739</v>
      </c>
      <c r="D613" s="168" t="s">
        <v>741</v>
      </c>
      <c r="E613" s="168" t="s">
        <v>359</v>
      </c>
      <c r="F613" s="68">
        <v>29</v>
      </c>
      <c r="G613" s="16">
        <v>25</v>
      </c>
      <c r="H613" s="16">
        <v>27</v>
      </c>
      <c r="I613" s="16">
        <v>31</v>
      </c>
      <c r="J613" s="69">
        <v>32</v>
      </c>
      <c r="K613" s="68">
        <v>20</v>
      </c>
      <c r="L613" s="16">
        <v>11</v>
      </c>
      <c r="M613" s="16">
        <v>16</v>
      </c>
      <c r="N613" s="16">
        <v>25</v>
      </c>
      <c r="O613" s="69">
        <v>29</v>
      </c>
      <c r="P613" s="68">
        <v>8</v>
      </c>
      <c r="Q613" s="16">
        <v>1</v>
      </c>
      <c r="R613" s="16">
        <v>4</v>
      </c>
      <c r="S613" s="16">
        <v>12</v>
      </c>
      <c r="T613" s="69">
        <v>16</v>
      </c>
    </row>
    <row r="614" spans="1:20">
      <c r="A614" s="16">
        <v>2025</v>
      </c>
      <c r="B614" s="168" t="s">
        <v>250</v>
      </c>
      <c r="C614" s="168" t="s">
        <v>739</v>
      </c>
      <c r="D614" s="168" t="s">
        <v>741</v>
      </c>
      <c r="E614" s="168" t="s">
        <v>360</v>
      </c>
      <c r="F614" s="68">
        <v>28</v>
      </c>
      <c r="G614" s="16">
        <v>24</v>
      </c>
      <c r="H614" s="16">
        <v>27</v>
      </c>
      <c r="I614" s="16">
        <v>30</v>
      </c>
      <c r="J614" s="69">
        <v>32</v>
      </c>
      <c r="K614" s="68">
        <v>18</v>
      </c>
      <c r="L614" s="16">
        <v>9</v>
      </c>
      <c r="M614" s="16">
        <v>14</v>
      </c>
      <c r="N614" s="16">
        <v>22</v>
      </c>
      <c r="O614" s="69">
        <v>28</v>
      </c>
      <c r="P614" s="68">
        <v>10</v>
      </c>
      <c r="Q614" s="16">
        <v>2</v>
      </c>
      <c r="R614" s="16">
        <v>6</v>
      </c>
      <c r="S614" s="16">
        <v>13</v>
      </c>
      <c r="T614" s="69">
        <v>17</v>
      </c>
    </row>
    <row r="615" spans="1:20">
      <c r="A615" s="16">
        <v>2025</v>
      </c>
      <c r="B615" s="168" t="s">
        <v>250</v>
      </c>
      <c r="C615" s="168" t="s">
        <v>739</v>
      </c>
      <c r="D615" s="168" t="s">
        <v>741</v>
      </c>
      <c r="E615" s="168" t="s">
        <v>361</v>
      </c>
      <c r="F615" s="68">
        <v>28</v>
      </c>
      <c r="G615" s="16">
        <v>23</v>
      </c>
      <c r="H615" s="16">
        <v>26</v>
      </c>
      <c r="I615" s="16">
        <v>30</v>
      </c>
      <c r="J615" s="69">
        <v>31</v>
      </c>
      <c r="K615" s="68">
        <v>15</v>
      </c>
      <c r="L615" s="16">
        <v>7</v>
      </c>
      <c r="M615" s="16">
        <v>11</v>
      </c>
      <c r="N615" s="16">
        <v>19</v>
      </c>
      <c r="O615" s="69">
        <v>24</v>
      </c>
      <c r="P615" s="68">
        <v>12</v>
      </c>
      <c r="Q615" s="16">
        <v>5</v>
      </c>
      <c r="R615" s="16">
        <v>8</v>
      </c>
      <c r="S615" s="16">
        <v>16</v>
      </c>
      <c r="T615" s="69">
        <v>19</v>
      </c>
    </row>
    <row r="616" spans="1:20">
      <c r="A616" s="16">
        <v>2025</v>
      </c>
      <c r="B616" s="168" t="s">
        <v>250</v>
      </c>
      <c r="C616" s="168" t="s">
        <v>739</v>
      </c>
      <c r="D616" s="168" t="s">
        <v>741</v>
      </c>
      <c r="E616" s="168" t="s">
        <v>362</v>
      </c>
      <c r="F616" s="68">
        <v>27</v>
      </c>
      <c r="G616" s="16">
        <v>22</v>
      </c>
      <c r="H616" s="16">
        <v>25</v>
      </c>
      <c r="I616" s="16">
        <v>29</v>
      </c>
      <c r="J616" s="69">
        <v>31</v>
      </c>
      <c r="K616" s="68">
        <v>12</v>
      </c>
      <c r="L616" s="16">
        <v>5</v>
      </c>
      <c r="M616" s="16">
        <v>8</v>
      </c>
      <c r="N616" s="16">
        <v>16</v>
      </c>
      <c r="O616" s="69">
        <v>21</v>
      </c>
      <c r="P616" s="68">
        <v>14</v>
      </c>
      <c r="Q616" s="16">
        <v>6</v>
      </c>
      <c r="R616" s="16">
        <v>10</v>
      </c>
      <c r="S616" s="16">
        <v>17</v>
      </c>
      <c r="T616" s="69">
        <v>21</v>
      </c>
    </row>
    <row r="617" spans="1:20">
      <c r="A617" s="16">
        <v>2025</v>
      </c>
      <c r="B617" s="168" t="s">
        <v>250</v>
      </c>
      <c r="C617" s="168" t="s">
        <v>739</v>
      </c>
      <c r="D617" s="168" t="s">
        <v>741</v>
      </c>
      <c r="E617" s="168" t="s">
        <v>363</v>
      </c>
      <c r="F617" s="68">
        <v>27</v>
      </c>
      <c r="G617" s="16">
        <v>20</v>
      </c>
      <c r="H617" s="16">
        <v>24</v>
      </c>
      <c r="I617" s="16">
        <v>28</v>
      </c>
      <c r="J617" s="69">
        <v>30</v>
      </c>
      <c r="K617" s="68">
        <v>10</v>
      </c>
      <c r="L617" s="16">
        <v>2</v>
      </c>
      <c r="M617" s="16">
        <v>6</v>
      </c>
      <c r="N617" s="16">
        <v>14</v>
      </c>
      <c r="O617" s="69">
        <v>18</v>
      </c>
      <c r="P617" s="68">
        <v>16</v>
      </c>
      <c r="Q617" s="16">
        <v>8</v>
      </c>
      <c r="R617" s="16">
        <v>12</v>
      </c>
      <c r="S617" s="16">
        <v>19</v>
      </c>
      <c r="T617" s="69">
        <v>22</v>
      </c>
    </row>
    <row r="618" spans="1:20">
      <c r="A618" s="16">
        <v>2025</v>
      </c>
      <c r="B618" s="168" t="s">
        <v>250</v>
      </c>
      <c r="C618" s="168" t="s">
        <v>739</v>
      </c>
      <c r="D618" s="168" t="s">
        <v>741</v>
      </c>
      <c r="E618" s="168" t="s">
        <v>364</v>
      </c>
      <c r="F618" s="68">
        <v>26</v>
      </c>
      <c r="G618" s="16">
        <v>18</v>
      </c>
      <c r="H618" s="16">
        <v>22</v>
      </c>
      <c r="I618" s="16">
        <v>28</v>
      </c>
      <c r="J618" s="69">
        <v>29</v>
      </c>
      <c r="K618" s="68">
        <v>7</v>
      </c>
      <c r="L618" s="16">
        <v>1</v>
      </c>
      <c r="M618" s="16">
        <v>4</v>
      </c>
      <c r="N618" s="16">
        <v>11</v>
      </c>
      <c r="O618" s="69">
        <v>15</v>
      </c>
      <c r="P618" s="68">
        <v>17</v>
      </c>
      <c r="Q618" s="16">
        <v>8</v>
      </c>
      <c r="R618" s="16">
        <v>13</v>
      </c>
      <c r="S618" s="16">
        <v>20</v>
      </c>
      <c r="T618" s="69">
        <v>23</v>
      </c>
    </row>
    <row r="619" spans="1:20">
      <c r="A619" s="16">
        <v>2025</v>
      </c>
      <c r="B619" s="168" t="s">
        <v>250</v>
      </c>
      <c r="C619" s="168" t="s">
        <v>739</v>
      </c>
      <c r="D619" s="168" t="s">
        <v>741</v>
      </c>
      <c r="E619" s="168" t="s">
        <v>365</v>
      </c>
      <c r="F619" s="68">
        <v>24</v>
      </c>
      <c r="G619" s="16">
        <v>15</v>
      </c>
      <c r="H619" s="16">
        <v>20</v>
      </c>
      <c r="I619" s="16">
        <v>27</v>
      </c>
      <c r="J619" s="69">
        <v>28</v>
      </c>
      <c r="K619" s="68">
        <v>6</v>
      </c>
      <c r="L619" s="16">
        <v>0</v>
      </c>
      <c r="M619" s="16">
        <v>3</v>
      </c>
      <c r="N619" s="16">
        <v>9</v>
      </c>
      <c r="O619" s="69">
        <v>13</v>
      </c>
      <c r="P619" s="68">
        <v>17</v>
      </c>
      <c r="Q619" s="16">
        <v>8</v>
      </c>
      <c r="R619" s="16">
        <v>13</v>
      </c>
      <c r="S619" s="16">
        <v>20</v>
      </c>
      <c r="T619" s="69">
        <v>23</v>
      </c>
    </row>
    <row r="620" spans="1:20">
      <c r="A620" s="16">
        <v>2025</v>
      </c>
      <c r="B620" s="168" t="s">
        <v>250</v>
      </c>
      <c r="C620" s="168" t="s">
        <v>739</v>
      </c>
      <c r="D620" s="168" t="s">
        <v>741</v>
      </c>
      <c r="E620" s="168" t="s">
        <v>737</v>
      </c>
      <c r="F620" s="68">
        <v>22</v>
      </c>
      <c r="G620" s="16">
        <v>11</v>
      </c>
      <c r="H620" s="16">
        <v>18</v>
      </c>
      <c r="I620" s="16">
        <v>26</v>
      </c>
      <c r="J620" s="69">
        <v>28</v>
      </c>
      <c r="K620" s="68">
        <v>5</v>
      </c>
      <c r="L620" s="16">
        <v>0</v>
      </c>
      <c r="M620" s="16">
        <v>1</v>
      </c>
      <c r="N620" s="16">
        <v>8</v>
      </c>
      <c r="O620" s="69">
        <v>11</v>
      </c>
      <c r="P620" s="68">
        <v>16</v>
      </c>
      <c r="Q620" s="16">
        <v>7</v>
      </c>
      <c r="R620" s="16">
        <v>12</v>
      </c>
      <c r="S620" s="16">
        <v>19</v>
      </c>
      <c r="T620" s="69">
        <v>22</v>
      </c>
    </row>
    <row r="621" spans="1:20">
      <c r="A621" s="16">
        <v>2016</v>
      </c>
      <c r="B621" s="168" t="s">
        <v>865</v>
      </c>
      <c r="C621" s="168" t="s">
        <v>736</v>
      </c>
      <c r="D621" s="168" t="s">
        <v>432</v>
      </c>
      <c r="E621" s="168" t="s">
        <v>1109</v>
      </c>
      <c r="F621" s="68">
        <v>29</v>
      </c>
      <c r="G621" s="16">
        <v>27</v>
      </c>
      <c r="H621" s="16">
        <v>28</v>
      </c>
      <c r="I621" s="16">
        <v>32</v>
      </c>
      <c r="J621" s="69">
        <v>32</v>
      </c>
      <c r="K621" s="68">
        <v>27</v>
      </c>
      <c r="L621" s="16">
        <v>17</v>
      </c>
      <c r="M621" s="16">
        <v>22</v>
      </c>
      <c r="N621" s="16">
        <v>31</v>
      </c>
      <c r="O621" s="69">
        <v>32</v>
      </c>
      <c r="P621" s="68">
        <v>2</v>
      </c>
      <c r="Q621" s="16">
        <v>0</v>
      </c>
      <c r="R621" s="16">
        <v>0</v>
      </c>
      <c r="S621" s="16">
        <v>6</v>
      </c>
      <c r="T621" s="69">
        <v>11</v>
      </c>
    </row>
    <row r="622" spans="1:20">
      <c r="A622" s="16">
        <v>2016</v>
      </c>
      <c r="B622" s="168" t="s">
        <v>865</v>
      </c>
      <c r="C622" s="168" t="s">
        <v>736</v>
      </c>
      <c r="D622" s="168" t="s">
        <v>432</v>
      </c>
      <c r="E622" s="168" t="s">
        <v>369</v>
      </c>
      <c r="F622" s="68">
        <v>31</v>
      </c>
      <c r="G622" s="16">
        <v>27</v>
      </c>
      <c r="H622" s="16">
        <v>29</v>
      </c>
      <c r="I622" s="16">
        <v>32</v>
      </c>
      <c r="J622" s="69">
        <v>32</v>
      </c>
      <c r="K622" s="68">
        <v>29</v>
      </c>
      <c r="L622" s="16">
        <v>17</v>
      </c>
      <c r="M622" s="16">
        <v>23</v>
      </c>
      <c r="N622" s="16">
        <v>31</v>
      </c>
      <c r="O622" s="69">
        <v>32</v>
      </c>
      <c r="P622" s="68">
        <v>1</v>
      </c>
      <c r="Q622" s="16">
        <v>0</v>
      </c>
      <c r="R622" s="16">
        <v>0</v>
      </c>
      <c r="S622" s="16">
        <v>6</v>
      </c>
      <c r="T622" s="69">
        <v>11</v>
      </c>
    </row>
    <row r="623" spans="1:20">
      <c r="A623" s="16">
        <v>2016</v>
      </c>
      <c r="B623" s="168" t="s">
        <v>865</v>
      </c>
      <c r="C623" s="168" t="s">
        <v>736</v>
      </c>
      <c r="D623" s="168" t="s">
        <v>432</v>
      </c>
      <c r="E623" s="168" t="s">
        <v>355</v>
      </c>
      <c r="F623" s="68">
        <v>31</v>
      </c>
      <c r="G623" s="16">
        <v>27</v>
      </c>
      <c r="H623" s="16">
        <v>29</v>
      </c>
      <c r="I623" s="16">
        <v>32</v>
      </c>
      <c r="J623" s="69">
        <v>32</v>
      </c>
      <c r="K623" s="68">
        <v>30</v>
      </c>
      <c r="L623" s="16">
        <v>16</v>
      </c>
      <c r="M623" s="16">
        <v>23</v>
      </c>
      <c r="N623" s="16">
        <v>31</v>
      </c>
      <c r="O623" s="69">
        <v>32</v>
      </c>
      <c r="P623" s="68">
        <v>1</v>
      </c>
      <c r="Q623" s="16">
        <v>0</v>
      </c>
      <c r="R623" s="16">
        <v>0</v>
      </c>
      <c r="S623" s="16">
        <v>6</v>
      </c>
      <c r="T623" s="69">
        <v>11</v>
      </c>
    </row>
    <row r="624" spans="1:20">
      <c r="A624" s="16">
        <v>2016</v>
      </c>
      <c r="B624" s="168" t="s">
        <v>865</v>
      </c>
      <c r="C624" s="168" t="s">
        <v>736</v>
      </c>
      <c r="D624" s="168" t="s">
        <v>432</v>
      </c>
      <c r="E624" s="168" t="s">
        <v>356</v>
      </c>
      <c r="F624" s="68">
        <v>31</v>
      </c>
      <c r="G624" s="16">
        <v>26</v>
      </c>
      <c r="H624" s="16">
        <v>28</v>
      </c>
      <c r="I624" s="16">
        <v>32</v>
      </c>
      <c r="J624" s="69">
        <v>32</v>
      </c>
      <c r="K624" s="68">
        <v>29</v>
      </c>
      <c r="L624" s="16">
        <v>15</v>
      </c>
      <c r="M624" s="16">
        <v>21</v>
      </c>
      <c r="N624" s="16">
        <v>31</v>
      </c>
      <c r="O624" s="69">
        <v>32</v>
      </c>
      <c r="P624" s="68">
        <v>1</v>
      </c>
      <c r="Q624" s="16">
        <v>0</v>
      </c>
      <c r="R624" s="16">
        <v>0</v>
      </c>
      <c r="S624" s="16">
        <v>6</v>
      </c>
      <c r="T624" s="69">
        <v>12</v>
      </c>
    </row>
    <row r="625" spans="1:20">
      <c r="A625" s="16">
        <v>2016</v>
      </c>
      <c r="B625" s="168" t="s">
        <v>865</v>
      </c>
      <c r="C625" s="168" t="s">
        <v>736</v>
      </c>
      <c r="D625" s="168" t="s">
        <v>432</v>
      </c>
      <c r="E625" s="168" t="s">
        <v>357</v>
      </c>
      <c r="F625" s="68">
        <v>30</v>
      </c>
      <c r="G625" s="16">
        <v>23</v>
      </c>
      <c r="H625" s="16">
        <v>27</v>
      </c>
      <c r="I625" s="16">
        <v>32</v>
      </c>
      <c r="J625" s="69">
        <v>32</v>
      </c>
      <c r="K625" s="68">
        <v>28</v>
      </c>
      <c r="L625" s="16">
        <v>10</v>
      </c>
      <c r="M625" s="16">
        <v>18</v>
      </c>
      <c r="N625" s="16">
        <v>31</v>
      </c>
      <c r="O625" s="69">
        <v>32</v>
      </c>
      <c r="P625" s="68">
        <v>1</v>
      </c>
      <c r="Q625" s="16">
        <v>0</v>
      </c>
      <c r="R625" s="16">
        <v>0</v>
      </c>
      <c r="S625" s="16">
        <v>8</v>
      </c>
      <c r="T625" s="69">
        <v>13</v>
      </c>
    </row>
    <row r="626" spans="1:20">
      <c r="A626" s="16">
        <v>2016</v>
      </c>
      <c r="B626" s="168" t="s">
        <v>865</v>
      </c>
      <c r="C626" s="168" t="s">
        <v>736</v>
      </c>
      <c r="D626" s="168" t="s">
        <v>432</v>
      </c>
      <c r="E626" s="168" t="s">
        <v>358</v>
      </c>
      <c r="F626" s="68">
        <v>30</v>
      </c>
      <c r="G626" s="16">
        <v>20</v>
      </c>
      <c r="H626" s="16">
        <v>26</v>
      </c>
      <c r="I626" s="16">
        <v>32</v>
      </c>
      <c r="J626" s="69">
        <v>32</v>
      </c>
      <c r="K626" s="68">
        <v>26</v>
      </c>
      <c r="L626" s="16">
        <v>7</v>
      </c>
      <c r="M626" s="16">
        <v>15</v>
      </c>
      <c r="N626" s="16">
        <v>31</v>
      </c>
      <c r="O626" s="69">
        <v>32</v>
      </c>
      <c r="P626" s="68">
        <v>2</v>
      </c>
      <c r="Q626" s="16">
        <v>0</v>
      </c>
      <c r="R626" s="16">
        <v>0</v>
      </c>
      <c r="S626" s="16">
        <v>9</v>
      </c>
      <c r="T626" s="69">
        <v>14</v>
      </c>
    </row>
    <row r="627" spans="1:20">
      <c r="A627" s="16">
        <v>2016</v>
      </c>
      <c r="B627" s="168" t="s">
        <v>865</v>
      </c>
      <c r="C627" s="168" t="s">
        <v>736</v>
      </c>
      <c r="D627" s="168" t="s">
        <v>432</v>
      </c>
      <c r="E627" s="168" t="s">
        <v>359</v>
      </c>
      <c r="F627" s="68">
        <v>29</v>
      </c>
      <c r="G627" s="16">
        <v>18</v>
      </c>
      <c r="H627" s="16">
        <v>25</v>
      </c>
      <c r="I627" s="16">
        <v>32</v>
      </c>
      <c r="J627" s="69">
        <v>32</v>
      </c>
      <c r="K627" s="68">
        <v>23</v>
      </c>
      <c r="L627" s="16">
        <v>5</v>
      </c>
      <c r="M627" s="16">
        <v>13</v>
      </c>
      <c r="N627" s="16">
        <v>31</v>
      </c>
      <c r="O627" s="69">
        <v>32</v>
      </c>
      <c r="P627" s="68">
        <v>2</v>
      </c>
      <c r="Q627" s="16">
        <v>0</v>
      </c>
      <c r="R627" s="16">
        <v>0</v>
      </c>
      <c r="S627" s="16">
        <v>10</v>
      </c>
      <c r="T627" s="69">
        <v>16</v>
      </c>
    </row>
    <row r="628" spans="1:20">
      <c r="A628" s="16">
        <v>2016</v>
      </c>
      <c r="B628" s="168" t="s">
        <v>865</v>
      </c>
      <c r="C628" s="168" t="s">
        <v>736</v>
      </c>
      <c r="D628" s="168" t="s">
        <v>432</v>
      </c>
      <c r="E628" s="168" t="s">
        <v>360</v>
      </c>
      <c r="F628" s="68">
        <v>28</v>
      </c>
      <c r="G628" s="16">
        <v>12</v>
      </c>
      <c r="H628" s="16">
        <v>23</v>
      </c>
      <c r="I628" s="16">
        <v>31</v>
      </c>
      <c r="J628" s="69">
        <v>32</v>
      </c>
      <c r="K628" s="68">
        <v>18</v>
      </c>
      <c r="L628" s="16">
        <v>2</v>
      </c>
      <c r="M628" s="16">
        <v>9</v>
      </c>
      <c r="N628" s="16">
        <v>30</v>
      </c>
      <c r="O628" s="69">
        <v>32</v>
      </c>
      <c r="P628" s="68">
        <v>4</v>
      </c>
      <c r="Q628" s="16">
        <v>0</v>
      </c>
      <c r="R628" s="16">
        <v>0</v>
      </c>
      <c r="S628" s="16">
        <v>12</v>
      </c>
      <c r="T628" s="69">
        <v>17</v>
      </c>
    </row>
    <row r="629" spans="1:20">
      <c r="A629" s="16">
        <v>2016</v>
      </c>
      <c r="B629" s="168" t="s">
        <v>865</v>
      </c>
      <c r="C629" s="168" t="s">
        <v>736</v>
      </c>
      <c r="D629" s="168" t="s">
        <v>432</v>
      </c>
      <c r="E629" s="168" t="s">
        <v>361</v>
      </c>
      <c r="F629" s="68">
        <v>26</v>
      </c>
      <c r="G629" s="16">
        <v>7</v>
      </c>
      <c r="H629" s="16">
        <v>20</v>
      </c>
      <c r="I629" s="16">
        <v>30</v>
      </c>
      <c r="J629" s="69">
        <v>32</v>
      </c>
      <c r="K629" s="68">
        <v>13</v>
      </c>
      <c r="L629" s="16">
        <v>0</v>
      </c>
      <c r="M629" s="16">
        <v>6</v>
      </c>
      <c r="N629" s="16">
        <v>26</v>
      </c>
      <c r="O629" s="69">
        <v>31</v>
      </c>
      <c r="P629" s="68">
        <v>7</v>
      </c>
      <c r="Q629" s="16">
        <v>0</v>
      </c>
      <c r="R629" s="16">
        <v>1</v>
      </c>
      <c r="S629" s="16">
        <v>14</v>
      </c>
      <c r="T629" s="69">
        <v>19</v>
      </c>
    </row>
    <row r="630" spans="1:20">
      <c r="A630" s="16">
        <v>2016</v>
      </c>
      <c r="B630" s="168" t="s">
        <v>865</v>
      </c>
      <c r="C630" s="168" t="s">
        <v>736</v>
      </c>
      <c r="D630" s="168" t="s">
        <v>432</v>
      </c>
      <c r="E630" s="168" t="s">
        <v>362</v>
      </c>
      <c r="F630" s="68">
        <v>24</v>
      </c>
      <c r="G630" s="16">
        <v>3</v>
      </c>
      <c r="H630" s="16">
        <v>16</v>
      </c>
      <c r="I630" s="16">
        <v>28</v>
      </c>
      <c r="J630" s="69">
        <v>31</v>
      </c>
      <c r="K630" s="68">
        <v>8</v>
      </c>
      <c r="L630" s="16">
        <v>0</v>
      </c>
      <c r="M630" s="16">
        <v>2</v>
      </c>
      <c r="N630" s="16">
        <v>20</v>
      </c>
      <c r="O630" s="69">
        <v>30</v>
      </c>
      <c r="P630" s="68">
        <v>8</v>
      </c>
      <c r="Q630" s="16">
        <v>0</v>
      </c>
      <c r="R630" s="16">
        <v>1</v>
      </c>
      <c r="S630" s="16">
        <v>16</v>
      </c>
      <c r="T630" s="69">
        <v>20</v>
      </c>
    </row>
    <row r="631" spans="1:20">
      <c r="A631" s="16">
        <v>2016</v>
      </c>
      <c r="B631" s="168" t="s">
        <v>865</v>
      </c>
      <c r="C631" s="168" t="s">
        <v>736</v>
      </c>
      <c r="D631" s="168" t="s">
        <v>432</v>
      </c>
      <c r="E631" s="168" t="s">
        <v>363</v>
      </c>
      <c r="F631" s="68">
        <v>21</v>
      </c>
      <c r="G631" s="16">
        <v>2</v>
      </c>
      <c r="H631" s="16">
        <v>11</v>
      </c>
      <c r="I631" s="16">
        <v>27</v>
      </c>
      <c r="J631" s="69">
        <v>31</v>
      </c>
      <c r="K631" s="68">
        <v>6</v>
      </c>
      <c r="L631" s="16">
        <v>0</v>
      </c>
      <c r="M631" s="16">
        <v>1</v>
      </c>
      <c r="N631" s="16">
        <v>15</v>
      </c>
      <c r="O631" s="69">
        <v>30</v>
      </c>
      <c r="P631" s="68">
        <v>8</v>
      </c>
      <c r="Q631" s="16">
        <v>0</v>
      </c>
      <c r="R631" s="16">
        <v>1</v>
      </c>
      <c r="S631" s="16">
        <v>16</v>
      </c>
      <c r="T631" s="69">
        <v>20</v>
      </c>
    </row>
    <row r="632" spans="1:20">
      <c r="A632" s="16">
        <v>2016</v>
      </c>
      <c r="B632" s="168" t="s">
        <v>865</v>
      </c>
      <c r="C632" s="168" t="s">
        <v>736</v>
      </c>
      <c r="D632" s="168" t="s">
        <v>432</v>
      </c>
      <c r="E632" s="168" t="s">
        <v>364</v>
      </c>
      <c r="F632" s="68">
        <v>18</v>
      </c>
      <c r="G632" s="16">
        <v>0</v>
      </c>
      <c r="H632" s="16">
        <v>7</v>
      </c>
      <c r="I632" s="16">
        <v>26</v>
      </c>
      <c r="J632" s="69">
        <v>31</v>
      </c>
      <c r="K632" s="68">
        <v>5</v>
      </c>
      <c r="L632" s="16">
        <v>0</v>
      </c>
      <c r="M632" s="16">
        <v>0</v>
      </c>
      <c r="N632" s="16">
        <v>12</v>
      </c>
      <c r="O632" s="69">
        <v>29</v>
      </c>
      <c r="P632" s="68">
        <v>6</v>
      </c>
      <c r="Q632" s="16">
        <v>0</v>
      </c>
      <c r="R632" s="16">
        <v>1</v>
      </c>
      <c r="S632" s="16">
        <v>15</v>
      </c>
      <c r="T632" s="69">
        <v>19</v>
      </c>
    </row>
    <row r="633" spans="1:20">
      <c r="A633" s="16">
        <v>2016</v>
      </c>
      <c r="B633" s="168" t="s">
        <v>865</v>
      </c>
      <c r="C633" s="168" t="s">
        <v>736</v>
      </c>
      <c r="D633" s="168" t="s">
        <v>432</v>
      </c>
      <c r="E633" s="168" t="s">
        <v>365</v>
      </c>
      <c r="F633" s="68">
        <v>17</v>
      </c>
      <c r="G633" s="16">
        <v>0</v>
      </c>
      <c r="H633" s="16">
        <v>6</v>
      </c>
      <c r="I633" s="16">
        <v>24</v>
      </c>
      <c r="J633" s="69">
        <v>31</v>
      </c>
      <c r="K633" s="68">
        <v>4</v>
      </c>
      <c r="L633" s="16">
        <v>0</v>
      </c>
      <c r="M633" s="16">
        <v>0</v>
      </c>
      <c r="N633" s="16">
        <v>11</v>
      </c>
      <c r="O633" s="69">
        <v>29</v>
      </c>
      <c r="P633" s="68">
        <v>6</v>
      </c>
      <c r="Q633" s="16">
        <v>0</v>
      </c>
      <c r="R633" s="16">
        <v>1</v>
      </c>
      <c r="S633" s="16">
        <v>14</v>
      </c>
      <c r="T633" s="69">
        <v>19</v>
      </c>
    </row>
    <row r="634" spans="1:20">
      <c r="A634" s="16">
        <v>2016</v>
      </c>
      <c r="B634" s="168" t="s">
        <v>865</v>
      </c>
      <c r="C634" s="168" t="s">
        <v>736</v>
      </c>
      <c r="D634" s="168" t="s">
        <v>432</v>
      </c>
      <c r="E634" s="168" t="s">
        <v>737</v>
      </c>
      <c r="F634" s="68">
        <v>16</v>
      </c>
      <c r="G634" s="16">
        <v>0</v>
      </c>
      <c r="H634" s="16">
        <v>5</v>
      </c>
      <c r="I634" s="16">
        <v>23</v>
      </c>
      <c r="J634" s="69">
        <v>31</v>
      </c>
      <c r="K634" s="68">
        <v>3</v>
      </c>
      <c r="L634" s="16">
        <v>0</v>
      </c>
      <c r="M634" s="16">
        <v>0</v>
      </c>
      <c r="N634" s="16">
        <v>10</v>
      </c>
      <c r="O634" s="69">
        <v>29</v>
      </c>
      <c r="P634" s="68">
        <v>5</v>
      </c>
      <c r="Q634" s="16">
        <v>0</v>
      </c>
      <c r="R634" s="16">
        <v>0</v>
      </c>
      <c r="S634" s="16">
        <v>13</v>
      </c>
      <c r="T634" s="69">
        <v>18</v>
      </c>
    </row>
    <row r="635" spans="1:20">
      <c r="A635" s="16">
        <v>2016</v>
      </c>
      <c r="B635" s="168" t="s">
        <v>865</v>
      </c>
      <c r="C635" s="168" t="s">
        <v>736</v>
      </c>
      <c r="D635" s="168" t="s">
        <v>433</v>
      </c>
      <c r="E635" s="168" t="s">
        <v>1109</v>
      </c>
      <c r="F635" s="68">
        <v>29</v>
      </c>
      <c r="G635" s="16">
        <v>27</v>
      </c>
      <c r="H635" s="16">
        <v>28</v>
      </c>
      <c r="I635" s="16">
        <v>32</v>
      </c>
      <c r="J635" s="69">
        <v>32</v>
      </c>
      <c r="K635" s="68">
        <v>28</v>
      </c>
      <c r="L635" s="16">
        <v>20</v>
      </c>
      <c r="M635" s="16">
        <v>24</v>
      </c>
      <c r="N635" s="16">
        <v>30</v>
      </c>
      <c r="O635" s="69">
        <v>32</v>
      </c>
      <c r="P635" s="68">
        <v>1</v>
      </c>
      <c r="Q635" s="16">
        <v>0</v>
      </c>
      <c r="R635" s="16">
        <v>0</v>
      </c>
      <c r="S635" s="16">
        <v>4</v>
      </c>
      <c r="T635" s="69">
        <v>8</v>
      </c>
    </row>
    <row r="636" spans="1:20">
      <c r="A636" s="16">
        <v>2016</v>
      </c>
      <c r="B636" s="168" t="s">
        <v>865</v>
      </c>
      <c r="C636" s="168" t="s">
        <v>736</v>
      </c>
      <c r="D636" s="168" t="s">
        <v>433</v>
      </c>
      <c r="E636" s="168" t="s">
        <v>369</v>
      </c>
      <c r="F636" s="68">
        <v>31</v>
      </c>
      <c r="G636" s="16">
        <v>28</v>
      </c>
      <c r="H636" s="16">
        <v>28</v>
      </c>
      <c r="I636" s="16">
        <v>32</v>
      </c>
      <c r="J636" s="69">
        <v>32</v>
      </c>
      <c r="K636" s="68">
        <v>28</v>
      </c>
      <c r="L636" s="16">
        <v>18</v>
      </c>
      <c r="M636" s="16">
        <v>23</v>
      </c>
      <c r="N636" s="16">
        <v>31</v>
      </c>
      <c r="O636" s="69">
        <v>32</v>
      </c>
      <c r="P636" s="68">
        <v>1</v>
      </c>
      <c r="Q636" s="16">
        <v>0</v>
      </c>
      <c r="R636" s="16">
        <v>0</v>
      </c>
      <c r="S636" s="16">
        <v>6</v>
      </c>
      <c r="T636" s="69">
        <v>10</v>
      </c>
    </row>
    <row r="637" spans="1:20">
      <c r="A637" s="16">
        <v>2016</v>
      </c>
      <c r="B637" s="168" t="s">
        <v>865</v>
      </c>
      <c r="C637" s="168" t="s">
        <v>736</v>
      </c>
      <c r="D637" s="168" t="s">
        <v>433</v>
      </c>
      <c r="E637" s="168" t="s">
        <v>355</v>
      </c>
      <c r="F637" s="68">
        <v>31</v>
      </c>
      <c r="G637" s="16">
        <v>27</v>
      </c>
      <c r="H637" s="16">
        <v>29</v>
      </c>
      <c r="I637" s="16">
        <v>32</v>
      </c>
      <c r="J637" s="69">
        <v>32</v>
      </c>
      <c r="K637" s="68">
        <v>29</v>
      </c>
      <c r="L637" s="16">
        <v>17</v>
      </c>
      <c r="M637" s="16">
        <v>22</v>
      </c>
      <c r="N637" s="16">
        <v>31</v>
      </c>
      <c r="O637" s="69">
        <v>32</v>
      </c>
      <c r="P637" s="68">
        <v>1</v>
      </c>
      <c r="Q637" s="16">
        <v>0</v>
      </c>
      <c r="R637" s="16">
        <v>0</v>
      </c>
      <c r="S637" s="16">
        <v>7</v>
      </c>
      <c r="T637" s="69">
        <v>11</v>
      </c>
    </row>
    <row r="638" spans="1:20">
      <c r="A638" s="16">
        <v>2016</v>
      </c>
      <c r="B638" s="168" t="s">
        <v>865</v>
      </c>
      <c r="C638" s="168" t="s">
        <v>736</v>
      </c>
      <c r="D638" s="168" t="s">
        <v>433</v>
      </c>
      <c r="E638" s="168" t="s">
        <v>356</v>
      </c>
      <c r="F638" s="68">
        <v>31</v>
      </c>
      <c r="G638" s="16">
        <v>27</v>
      </c>
      <c r="H638" s="16">
        <v>28</v>
      </c>
      <c r="I638" s="16">
        <v>32</v>
      </c>
      <c r="J638" s="69">
        <v>32</v>
      </c>
      <c r="K638" s="68">
        <v>28</v>
      </c>
      <c r="L638" s="16">
        <v>15</v>
      </c>
      <c r="M638" s="16">
        <v>20</v>
      </c>
      <c r="N638" s="16">
        <v>31</v>
      </c>
      <c r="O638" s="69">
        <v>32</v>
      </c>
      <c r="P638" s="68">
        <v>2</v>
      </c>
      <c r="Q638" s="16">
        <v>0</v>
      </c>
      <c r="R638" s="16">
        <v>0</v>
      </c>
      <c r="S638" s="16">
        <v>8</v>
      </c>
      <c r="T638" s="69">
        <v>12</v>
      </c>
    </row>
    <row r="639" spans="1:20">
      <c r="A639" s="16">
        <v>2016</v>
      </c>
      <c r="B639" s="168" t="s">
        <v>865</v>
      </c>
      <c r="C639" s="168" t="s">
        <v>736</v>
      </c>
      <c r="D639" s="168" t="s">
        <v>433</v>
      </c>
      <c r="E639" s="168" t="s">
        <v>357</v>
      </c>
      <c r="F639" s="68">
        <v>30</v>
      </c>
      <c r="G639" s="16">
        <v>25</v>
      </c>
      <c r="H639" s="16">
        <v>28</v>
      </c>
      <c r="I639" s="16">
        <v>32</v>
      </c>
      <c r="J639" s="69">
        <v>32</v>
      </c>
      <c r="K639" s="68">
        <v>26</v>
      </c>
      <c r="L639" s="16">
        <v>11</v>
      </c>
      <c r="M639" s="16">
        <v>18</v>
      </c>
      <c r="N639" s="16">
        <v>31</v>
      </c>
      <c r="O639" s="69">
        <v>32</v>
      </c>
      <c r="P639" s="68">
        <v>2</v>
      </c>
      <c r="Q639" s="16">
        <v>0</v>
      </c>
      <c r="R639" s="16">
        <v>0</v>
      </c>
      <c r="S639" s="16">
        <v>9</v>
      </c>
      <c r="T639" s="69">
        <v>14</v>
      </c>
    </row>
    <row r="640" spans="1:20">
      <c r="A640" s="16">
        <v>2016</v>
      </c>
      <c r="B640" s="168" t="s">
        <v>865</v>
      </c>
      <c r="C640" s="168" t="s">
        <v>736</v>
      </c>
      <c r="D640" s="168" t="s">
        <v>433</v>
      </c>
      <c r="E640" s="168" t="s">
        <v>358</v>
      </c>
      <c r="F640" s="68">
        <v>30</v>
      </c>
      <c r="G640" s="16">
        <v>24</v>
      </c>
      <c r="H640" s="16">
        <v>27</v>
      </c>
      <c r="I640" s="16">
        <v>32</v>
      </c>
      <c r="J640" s="69">
        <v>32</v>
      </c>
      <c r="K640" s="68">
        <v>23</v>
      </c>
      <c r="L640" s="16">
        <v>10</v>
      </c>
      <c r="M640" s="16">
        <v>16</v>
      </c>
      <c r="N640" s="16">
        <v>31</v>
      </c>
      <c r="O640" s="69">
        <v>32</v>
      </c>
      <c r="P640" s="68">
        <v>4</v>
      </c>
      <c r="Q640" s="16">
        <v>0</v>
      </c>
      <c r="R640" s="16">
        <v>0</v>
      </c>
      <c r="S640" s="16">
        <v>11</v>
      </c>
      <c r="T640" s="69">
        <v>15</v>
      </c>
    </row>
    <row r="641" spans="1:20">
      <c r="A641" s="16">
        <v>2016</v>
      </c>
      <c r="B641" s="168" t="s">
        <v>865</v>
      </c>
      <c r="C641" s="168" t="s">
        <v>736</v>
      </c>
      <c r="D641" s="168" t="s">
        <v>433</v>
      </c>
      <c r="E641" s="168" t="s">
        <v>359</v>
      </c>
      <c r="F641" s="68">
        <v>29</v>
      </c>
      <c r="G641" s="16">
        <v>22</v>
      </c>
      <c r="H641" s="16">
        <v>27</v>
      </c>
      <c r="I641" s="16">
        <v>32</v>
      </c>
      <c r="J641" s="69">
        <v>32</v>
      </c>
      <c r="K641" s="68">
        <v>20</v>
      </c>
      <c r="L641" s="16">
        <v>7</v>
      </c>
      <c r="M641" s="16">
        <v>13</v>
      </c>
      <c r="N641" s="16">
        <v>30</v>
      </c>
      <c r="O641" s="69">
        <v>32</v>
      </c>
      <c r="P641" s="68">
        <v>6</v>
      </c>
      <c r="Q641" s="16">
        <v>0</v>
      </c>
      <c r="R641" s="16">
        <v>1</v>
      </c>
      <c r="S641" s="16">
        <v>12</v>
      </c>
      <c r="T641" s="69">
        <v>16</v>
      </c>
    </row>
    <row r="642" spans="1:20">
      <c r="A642" s="16">
        <v>2016</v>
      </c>
      <c r="B642" s="168" t="s">
        <v>865</v>
      </c>
      <c r="C642" s="168" t="s">
        <v>736</v>
      </c>
      <c r="D642" s="168" t="s">
        <v>433</v>
      </c>
      <c r="E642" s="168" t="s">
        <v>360</v>
      </c>
      <c r="F642" s="68">
        <v>28</v>
      </c>
      <c r="G642" s="16">
        <v>19</v>
      </c>
      <c r="H642" s="16">
        <v>25</v>
      </c>
      <c r="I642" s="16">
        <v>31</v>
      </c>
      <c r="J642" s="69">
        <v>32</v>
      </c>
      <c r="K642" s="68">
        <v>17</v>
      </c>
      <c r="L642" s="16">
        <v>4</v>
      </c>
      <c r="M642" s="16">
        <v>10</v>
      </c>
      <c r="N642" s="16">
        <v>30</v>
      </c>
      <c r="O642" s="69">
        <v>32</v>
      </c>
      <c r="P642" s="68">
        <v>8</v>
      </c>
      <c r="Q642" s="16">
        <v>0</v>
      </c>
      <c r="R642" s="16">
        <v>1</v>
      </c>
      <c r="S642" s="16">
        <v>14</v>
      </c>
      <c r="T642" s="69">
        <v>18</v>
      </c>
    </row>
    <row r="643" spans="1:20">
      <c r="A643" s="16">
        <v>2016</v>
      </c>
      <c r="B643" s="168" t="s">
        <v>865</v>
      </c>
      <c r="C643" s="168" t="s">
        <v>736</v>
      </c>
      <c r="D643" s="168" t="s">
        <v>433</v>
      </c>
      <c r="E643" s="168" t="s">
        <v>361</v>
      </c>
      <c r="F643" s="68">
        <v>27</v>
      </c>
      <c r="G643" s="16">
        <v>11</v>
      </c>
      <c r="H643" s="16">
        <v>23</v>
      </c>
      <c r="I643" s="16">
        <v>30</v>
      </c>
      <c r="J643" s="69">
        <v>32</v>
      </c>
      <c r="K643" s="68">
        <v>13</v>
      </c>
      <c r="L643" s="16">
        <v>1</v>
      </c>
      <c r="M643" s="16">
        <v>7</v>
      </c>
      <c r="N643" s="16">
        <v>24</v>
      </c>
      <c r="O643" s="69">
        <v>31</v>
      </c>
      <c r="P643" s="68">
        <v>10</v>
      </c>
      <c r="Q643" s="16">
        <v>0</v>
      </c>
      <c r="R643" s="16">
        <v>1</v>
      </c>
      <c r="S643" s="16">
        <v>16</v>
      </c>
      <c r="T643" s="69">
        <v>20</v>
      </c>
    </row>
    <row r="644" spans="1:20">
      <c r="A644" s="16">
        <v>2016</v>
      </c>
      <c r="B644" s="168" t="s">
        <v>865</v>
      </c>
      <c r="C644" s="168" t="s">
        <v>736</v>
      </c>
      <c r="D644" s="168" t="s">
        <v>433</v>
      </c>
      <c r="E644" s="168" t="s">
        <v>362</v>
      </c>
      <c r="F644" s="68">
        <v>26</v>
      </c>
      <c r="G644" s="16">
        <v>7</v>
      </c>
      <c r="H644" s="16">
        <v>20</v>
      </c>
      <c r="I644" s="16">
        <v>28</v>
      </c>
      <c r="J644" s="69">
        <v>31</v>
      </c>
      <c r="K644" s="68">
        <v>9</v>
      </c>
      <c r="L644" s="16">
        <v>0</v>
      </c>
      <c r="M644" s="16">
        <v>4</v>
      </c>
      <c r="N644" s="16">
        <v>19</v>
      </c>
      <c r="O644" s="69">
        <v>30</v>
      </c>
      <c r="P644" s="68">
        <v>11</v>
      </c>
      <c r="Q644" s="16">
        <v>0</v>
      </c>
      <c r="R644" s="16">
        <v>2</v>
      </c>
      <c r="S644" s="16">
        <v>17</v>
      </c>
      <c r="T644" s="69">
        <v>21</v>
      </c>
    </row>
    <row r="645" spans="1:20">
      <c r="A645" s="16">
        <v>2016</v>
      </c>
      <c r="B645" s="168" t="s">
        <v>865</v>
      </c>
      <c r="C645" s="168" t="s">
        <v>736</v>
      </c>
      <c r="D645" s="168" t="s">
        <v>433</v>
      </c>
      <c r="E645" s="168" t="s">
        <v>363</v>
      </c>
      <c r="F645" s="68">
        <v>24</v>
      </c>
      <c r="G645" s="16">
        <v>5</v>
      </c>
      <c r="H645" s="16">
        <v>16</v>
      </c>
      <c r="I645" s="16">
        <v>28</v>
      </c>
      <c r="J645" s="69">
        <v>31</v>
      </c>
      <c r="K645" s="68">
        <v>7</v>
      </c>
      <c r="L645" s="16">
        <v>0</v>
      </c>
      <c r="M645" s="16">
        <v>2</v>
      </c>
      <c r="N645" s="16">
        <v>16</v>
      </c>
      <c r="O645" s="69">
        <v>30</v>
      </c>
      <c r="P645" s="68">
        <v>11</v>
      </c>
      <c r="Q645" s="16">
        <v>0</v>
      </c>
      <c r="R645" s="16">
        <v>2</v>
      </c>
      <c r="S645" s="16">
        <v>17</v>
      </c>
      <c r="T645" s="69">
        <v>21</v>
      </c>
    </row>
    <row r="646" spans="1:20">
      <c r="A646" s="16">
        <v>2016</v>
      </c>
      <c r="B646" s="168" t="s">
        <v>865</v>
      </c>
      <c r="C646" s="168" t="s">
        <v>736</v>
      </c>
      <c r="D646" s="168" t="s">
        <v>433</v>
      </c>
      <c r="E646" s="168" t="s">
        <v>364</v>
      </c>
      <c r="F646" s="68">
        <v>21</v>
      </c>
      <c r="G646" s="16">
        <v>1</v>
      </c>
      <c r="H646" s="16">
        <v>11</v>
      </c>
      <c r="I646" s="16">
        <v>27</v>
      </c>
      <c r="J646" s="69">
        <v>31</v>
      </c>
      <c r="K646" s="68">
        <v>6</v>
      </c>
      <c r="L646" s="16">
        <v>0</v>
      </c>
      <c r="M646" s="16">
        <v>1</v>
      </c>
      <c r="N646" s="16">
        <v>13</v>
      </c>
      <c r="O646" s="69">
        <v>29</v>
      </c>
      <c r="P646" s="68">
        <v>9</v>
      </c>
      <c r="Q646" s="16">
        <v>0</v>
      </c>
      <c r="R646" s="16">
        <v>2</v>
      </c>
      <c r="S646" s="16">
        <v>16</v>
      </c>
      <c r="T646" s="69">
        <v>20</v>
      </c>
    </row>
    <row r="647" spans="1:20">
      <c r="A647" s="16">
        <v>2016</v>
      </c>
      <c r="B647" s="168" t="s">
        <v>865</v>
      </c>
      <c r="C647" s="168" t="s">
        <v>736</v>
      </c>
      <c r="D647" s="168" t="s">
        <v>433</v>
      </c>
      <c r="E647" s="168" t="s">
        <v>365</v>
      </c>
      <c r="F647" s="68">
        <v>20</v>
      </c>
      <c r="G647" s="16">
        <v>1</v>
      </c>
      <c r="H647" s="16">
        <v>10</v>
      </c>
      <c r="I647" s="16">
        <v>26</v>
      </c>
      <c r="J647" s="69">
        <v>31</v>
      </c>
      <c r="K647" s="68">
        <v>5</v>
      </c>
      <c r="L647" s="16">
        <v>0</v>
      </c>
      <c r="M647" s="16">
        <v>0</v>
      </c>
      <c r="N647" s="16">
        <v>12</v>
      </c>
      <c r="O647" s="69">
        <v>28</v>
      </c>
      <c r="P647" s="68">
        <v>9</v>
      </c>
      <c r="Q647" s="16">
        <v>0</v>
      </c>
      <c r="R647" s="16">
        <v>1</v>
      </c>
      <c r="S647" s="16">
        <v>16</v>
      </c>
      <c r="T647" s="69">
        <v>20</v>
      </c>
    </row>
    <row r="648" spans="1:20">
      <c r="A648" s="16">
        <v>2016</v>
      </c>
      <c r="B648" s="168" t="s">
        <v>865</v>
      </c>
      <c r="C648" s="168" t="s">
        <v>736</v>
      </c>
      <c r="D648" s="168" t="s">
        <v>433</v>
      </c>
      <c r="E648" s="168" t="s">
        <v>737</v>
      </c>
      <c r="F648" s="68">
        <v>18</v>
      </c>
      <c r="G648" s="16">
        <v>0</v>
      </c>
      <c r="H648" s="16">
        <v>8</v>
      </c>
      <c r="I648" s="16">
        <v>25</v>
      </c>
      <c r="J648" s="69">
        <v>31</v>
      </c>
      <c r="K648" s="68">
        <v>4</v>
      </c>
      <c r="L648" s="16">
        <v>0</v>
      </c>
      <c r="M648" s="16">
        <v>0</v>
      </c>
      <c r="N648" s="16">
        <v>10</v>
      </c>
      <c r="O648" s="69">
        <v>28</v>
      </c>
      <c r="P648" s="68">
        <v>8</v>
      </c>
      <c r="Q648" s="16">
        <v>0</v>
      </c>
      <c r="R648" s="16">
        <v>1</v>
      </c>
      <c r="S648" s="16">
        <v>15</v>
      </c>
      <c r="T648" s="69">
        <v>19</v>
      </c>
    </row>
    <row r="649" spans="1:20">
      <c r="A649" s="16">
        <v>2016</v>
      </c>
      <c r="B649" s="168" t="s">
        <v>865</v>
      </c>
      <c r="C649" s="168" t="s">
        <v>736</v>
      </c>
      <c r="D649" s="168" t="s">
        <v>863</v>
      </c>
      <c r="E649" s="168" t="s">
        <v>1109</v>
      </c>
      <c r="F649" s="68">
        <v>31</v>
      </c>
      <c r="G649" s="16">
        <v>28</v>
      </c>
      <c r="H649" s="16">
        <v>28</v>
      </c>
      <c r="I649" s="16">
        <v>32</v>
      </c>
      <c r="J649" s="69">
        <v>32</v>
      </c>
      <c r="K649" s="68">
        <v>28</v>
      </c>
      <c r="L649" s="16">
        <v>22</v>
      </c>
      <c r="M649" s="16">
        <v>26</v>
      </c>
      <c r="N649" s="16">
        <v>31</v>
      </c>
      <c r="O649" s="69">
        <v>32</v>
      </c>
      <c r="P649" s="68">
        <v>1</v>
      </c>
      <c r="Q649" s="16">
        <v>0</v>
      </c>
      <c r="R649" s="16">
        <v>0</v>
      </c>
      <c r="S649" s="16">
        <v>3</v>
      </c>
      <c r="T649" s="69">
        <v>6</v>
      </c>
    </row>
    <row r="650" spans="1:20">
      <c r="A650" s="16">
        <v>2016</v>
      </c>
      <c r="B650" s="168" t="s">
        <v>865</v>
      </c>
      <c r="C650" s="168" t="s">
        <v>736</v>
      </c>
      <c r="D650" s="168" t="s">
        <v>863</v>
      </c>
      <c r="E650" s="168" t="s">
        <v>369</v>
      </c>
      <c r="F650" s="68">
        <v>32</v>
      </c>
      <c r="G650" s="16">
        <v>28</v>
      </c>
      <c r="H650" s="16">
        <v>29</v>
      </c>
      <c r="I650" s="16">
        <v>32</v>
      </c>
      <c r="J650" s="69">
        <v>32</v>
      </c>
      <c r="K650" s="68">
        <v>30</v>
      </c>
      <c r="L650" s="16">
        <v>20</v>
      </c>
      <c r="M650" s="16">
        <v>26</v>
      </c>
      <c r="N650" s="16">
        <v>32</v>
      </c>
      <c r="O650" s="69">
        <v>32</v>
      </c>
      <c r="P650" s="68">
        <v>1</v>
      </c>
      <c r="Q650" s="16">
        <v>0</v>
      </c>
      <c r="R650" s="16">
        <v>0</v>
      </c>
      <c r="S650" s="16">
        <v>4</v>
      </c>
      <c r="T650" s="69">
        <v>8</v>
      </c>
    </row>
    <row r="651" spans="1:20">
      <c r="A651" s="16">
        <v>2016</v>
      </c>
      <c r="B651" s="168" t="s">
        <v>865</v>
      </c>
      <c r="C651" s="168" t="s">
        <v>736</v>
      </c>
      <c r="D651" s="168" t="s">
        <v>863</v>
      </c>
      <c r="E651" s="168" t="s">
        <v>355</v>
      </c>
      <c r="F651" s="68">
        <v>32</v>
      </c>
      <c r="G651" s="16">
        <v>28</v>
      </c>
      <c r="H651" s="16">
        <v>29</v>
      </c>
      <c r="I651" s="16">
        <v>32</v>
      </c>
      <c r="J651" s="69">
        <v>32</v>
      </c>
      <c r="K651" s="68">
        <v>30</v>
      </c>
      <c r="L651" s="16">
        <v>19</v>
      </c>
      <c r="M651" s="16">
        <v>24</v>
      </c>
      <c r="N651" s="16">
        <v>31</v>
      </c>
      <c r="O651" s="69">
        <v>32</v>
      </c>
      <c r="P651" s="68">
        <v>1</v>
      </c>
      <c r="Q651" s="16">
        <v>0</v>
      </c>
      <c r="R651" s="16">
        <v>0</v>
      </c>
      <c r="S651" s="16">
        <v>5</v>
      </c>
      <c r="T651" s="69">
        <v>10</v>
      </c>
    </row>
    <row r="652" spans="1:20">
      <c r="A652" s="16">
        <v>2016</v>
      </c>
      <c r="B652" s="168" t="s">
        <v>865</v>
      </c>
      <c r="C652" s="168" t="s">
        <v>736</v>
      </c>
      <c r="D652" s="168" t="s">
        <v>863</v>
      </c>
      <c r="E652" s="168" t="s">
        <v>356</v>
      </c>
      <c r="F652" s="68">
        <v>31</v>
      </c>
      <c r="G652" s="16">
        <v>27</v>
      </c>
      <c r="H652" s="16">
        <v>29</v>
      </c>
      <c r="I652" s="16">
        <v>32</v>
      </c>
      <c r="J652" s="69">
        <v>32</v>
      </c>
      <c r="K652" s="68">
        <v>29</v>
      </c>
      <c r="L652" s="16">
        <v>16</v>
      </c>
      <c r="M652" s="16">
        <v>23</v>
      </c>
      <c r="N652" s="16">
        <v>31</v>
      </c>
      <c r="O652" s="69">
        <v>32</v>
      </c>
      <c r="P652" s="68">
        <v>1</v>
      </c>
      <c r="Q652" s="16">
        <v>0</v>
      </c>
      <c r="R652" s="16">
        <v>0</v>
      </c>
      <c r="S652" s="16">
        <v>6</v>
      </c>
      <c r="T652" s="69">
        <v>11</v>
      </c>
    </row>
    <row r="653" spans="1:20">
      <c r="A653" s="16">
        <v>2016</v>
      </c>
      <c r="B653" s="168" t="s">
        <v>865</v>
      </c>
      <c r="C653" s="168" t="s">
        <v>736</v>
      </c>
      <c r="D653" s="168" t="s">
        <v>863</v>
      </c>
      <c r="E653" s="168" t="s">
        <v>357</v>
      </c>
      <c r="F653" s="68">
        <v>31</v>
      </c>
      <c r="G653" s="16">
        <v>26</v>
      </c>
      <c r="H653" s="16">
        <v>28</v>
      </c>
      <c r="I653" s="16">
        <v>32</v>
      </c>
      <c r="J653" s="69">
        <v>32</v>
      </c>
      <c r="K653" s="68">
        <v>28</v>
      </c>
      <c r="L653" s="16">
        <v>14</v>
      </c>
      <c r="M653" s="16">
        <v>20</v>
      </c>
      <c r="N653" s="16">
        <v>31</v>
      </c>
      <c r="O653" s="69">
        <v>32</v>
      </c>
      <c r="P653" s="68">
        <v>2</v>
      </c>
      <c r="Q653" s="16">
        <v>0</v>
      </c>
      <c r="R653" s="16">
        <v>0</v>
      </c>
      <c r="S653" s="16">
        <v>8</v>
      </c>
      <c r="T653" s="69">
        <v>12</v>
      </c>
    </row>
    <row r="654" spans="1:20">
      <c r="A654" s="16">
        <v>2016</v>
      </c>
      <c r="B654" s="168" t="s">
        <v>865</v>
      </c>
      <c r="C654" s="168" t="s">
        <v>736</v>
      </c>
      <c r="D654" s="168" t="s">
        <v>863</v>
      </c>
      <c r="E654" s="168" t="s">
        <v>358</v>
      </c>
      <c r="F654" s="68">
        <v>30</v>
      </c>
      <c r="G654" s="16">
        <v>25</v>
      </c>
      <c r="H654" s="16">
        <v>28</v>
      </c>
      <c r="I654" s="16">
        <v>32</v>
      </c>
      <c r="J654" s="69">
        <v>32</v>
      </c>
      <c r="K654" s="68">
        <v>24</v>
      </c>
      <c r="L654" s="16">
        <v>11</v>
      </c>
      <c r="M654" s="16">
        <v>17</v>
      </c>
      <c r="N654" s="16">
        <v>31</v>
      </c>
      <c r="O654" s="69">
        <v>32</v>
      </c>
      <c r="P654" s="68">
        <v>4</v>
      </c>
      <c r="Q654" s="16">
        <v>0</v>
      </c>
      <c r="R654" s="16">
        <v>0</v>
      </c>
      <c r="S654" s="16">
        <v>10</v>
      </c>
      <c r="T654" s="69">
        <v>14</v>
      </c>
    </row>
    <row r="655" spans="1:20">
      <c r="A655" s="16">
        <v>2016</v>
      </c>
      <c r="B655" s="168" t="s">
        <v>865</v>
      </c>
      <c r="C655" s="168" t="s">
        <v>736</v>
      </c>
      <c r="D655" s="168" t="s">
        <v>863</v>
      </c>
      <c r="E655" s="168" t="s">
        <v>359</v>
      </c>
      <c r="F655" s="68">
        <v>30</v>
      </c>
      <c r="G655" s="16">
        <v>24</v>
      </c>
      <c r="H655" s="16">
        <v>28</v>
      </c>
      <c r="I655" s="16">
        <v>32</v>
      </c>
      <c r="J655" s="69">
        <v>32</v>
      </c>
      <c r="K655" s="68">
        <v>22</v>
      </c>
      <c r="L655" s="16">
        <v>9</v>
      </c>
      <c r="M655" s="16">
        <v>15</v>
      </c>
      <c r="N655" s="16">
        <v>31</v>
      </c>
      <c r="O655" s="69">
        <v>32</v>
      </c>
      <c r="P655" s="68">
        <v>5</v>
      </c>
      <c r="Q655" s="16">
        <v>0</v>
      </c>
      <c r="R655" s="16">
        <v>0</v>
      </c>
      <c r="S655" s="16">
        <v>11</v>
      </c>
      <c r="T655" s="69">
        <v>16</v>
      </c>
    </row>
    <row r="656" spans="1:20">
      <c r="A656" s="16">
        <v>2016</v>
      </c>
      <c r="B656" s="168" t="s">
        <v>865</v>
      </c>
      <c r="C656" s="168" t="s">
        <v>736</v>
      </c>
      <c r="D656" s="168" t="s">
        <v>863</v>
      </c>
      <c r="E656" s="168" t="s">
        <v>360</v>
      </c>
      <c r="F656" s="68">
        <v>28</v>
      </c>
      <c r="G656" s="16">
        <v>21</v>
      </c>
      <c r="H656" s="16">
        <v>26</v>
      </c>
      <c r="I656" s="16">
        <v>32</v>
      </c>
      <c r="J656" s="69">
        <v>32</v>
      </c>
      <c r="K656" s="68">
        <v>19</v>
      </c>
      <c r="L656" s="16">
        <v>6</v>
      </c>
      <c r="M656" s="16">
        <v>12</v>
      </c>
      <c r="N656" s="16">
        <v>30</v>
      </c>
      <c r="O656" s="69">
        <v>32</v>
      </c>
      <c r="P656" s="68">
        <v>7</v>
      </c>
      <c r="Q656" s="16">
        <v>0</v>
      </c>
      <c r="R656" s="16">
        <v>1</v>
      </c>
      <c r="S656" s="16">
        <v>13</v>
      </c>
      <c r="T656" s="69">
        <v>17</v>
      </c>
    </row>
    <row r="657" spans="1:20">
      <c r="A657" s="16">
        <v>2016</v>
      </c>
      <c r="B657" s="168" t="s">
        <v>865</v>
      </c>
      <c r="C657" s="168" t="s">
        <v>736</v>
      </c>
      <c r="D657" s="168" t="s">
        <v>863</v>
      </c>
      <c r="E657" s="168" t="s">
        <v>361</v>
      </c>
      <c r="F657" s="68">
        <v>28</v>
      </c>
      <c r="G657" s="16">
        <v>19</v>
      </c>
      <c r="H657" s="16">
        <v>25</v>
      </c>
      <c r="I657" s="16">
        <v>31</v>
      </c>
      <c r="J657" s="69">
        <v>32</v>
      </c>
      <c r="K657" s="68">
        <v>15</v>
      </c>
      <c r="L657" s="16">
        <v>4</v>
      </c>
      <c r="M657" s="16">
        <v>8</v>
      </c>
      <c r="N657" s="16">
        <v>26</v>
      </c>
      <c r="O657" s="69">
        <v>31</v>
      </c>
      <c r="P657" s="68">
        <v>10</v>
      </c>
      <c r="Q657" s="16">
        <v>0</v>
      </c>
      <c r="R657" s="16">
        <v>2</v>
      </c>
      <c r="S657" s="16">
        <v>16</v>
      </c>
      <c r="T657" s="69">
        <v>20</v>
      </c>
    </row>
    <row r="658" spans="1:20">
      <c r="A658" s="16">
        <v>2016</v>
      </c>
      <c r="B658" s="168" t="s">
        <v>865</v>
      </c>
      <c r="C658" s="168" t="s">
        <v>736</v>
      </c>
      <c r="D658" s="168" t="s">
        <v>863</v>
      </c>
      <c r="E658" s="168" t="s">
        <v>362</v>
      </c>
      <c r="F658" s="68">
        <v>27</v>
      </c>
      <c r="G658" s="16">
        <v>13</v>
      </c>
      <c r="H658" s="16">
        <v>23</v>
      </c>
      <c r="I658" s="16">
        <v>30</v>
      </c>
      <c r="J658" s="69">
        <v>32</v>
      </c>
      <c r="K658" s="68">
        <v>11</v>
      </c>
      <c r="L658" s="16">
        <v>1</v>
      </c>
      <c r="M658" s="16">
        <v>6</v>
      </c>
      <c r="N658" s="16">
        <v>23</v>
      </c>
      <c r="O658" s="69">
        <v>31</v>
      </c>
      <c r="P658" s="68">
        <v>11</v>
      </c>
      <c r="Q658" s="16">
        <v>0</v>
      </c>
      <c r="R658" s="16">
        <v>2</v>
      </c>
      <c r="S658" s="16">
        <v>17</v>
      </c>
      <c r="T658" s="69">
        <v>21</v>
      </c>
    </row>
    <row r="659" spans="1:20">
      <c r="A659" s="16">
        <v>2016</v>
      </c>
      <c r="B659" s="168" t="s">
        <v>865</v>
      </c>
      <c r="C659" s="168" t="s">
        <v>736</v>
      </c>
      <c r="D659" s="168" t="s">
        <v>863</v>
      </c>
      <c r="E659" s="168" t="s">
        <v>363</v>
      </c>
      <c r="F659" s="68">
        <v>26</v>
      </c>
      <c r="G659" s="16">
        <v>9</v>
      </c>
      <c r="H659" s="16">
        <v>20</v>
      </c>
      <c r="I659" s="16">
        <v>28</v>
      </c>
      <c r="J659" s="69">
        <v>32</v>
      </c>
      <c r="K659" s="68">
        <v>8</v>
      </c>
      <c r="L659" s="16">
        <v>0</v>
      </c>
      <c r="M659" s="16">
        <v>3</v>
      </c>
      <c r="N659" s="16">
        <v>19</v>
      </c>
      <c r="O659" s="69">
        <v>30</v>
      </c>
      <c r="P659" s="68">
        <v>12</v>
      </c>
      <c r="Q659" s="16">
        <v>0</v>
      </c>
      <c r="R659" s="16">
        <v>2</v>
      </c>
      <c r="S659" s="16">
        <v>19</v>
      </c>
      <c r="T659" s="69">
        <v>22</v>
      </c>
    </row>
    <row r="660" spans="1:20">
      <c r="A660" s="16">
        <v>2016</v>
      </c>
      <c r="B660" s="168" t="s">
        <v>865</v>
      </c>
      <c r="C660" s="168" t="s">
        <v>736</v>
      </c>
      <c r="D660" s="168" t="s">
        <v>863</v>
      </c>
      <c r="E660" s="168" t="s">
        <v>364</v>
      </c>
      <c r="F660" s="68">
        <v>24</v>
      </c>
      <c r="G660" s="16">
        <v>6</v>
      </c>
      <c r="H660" s="16">
        <v>17</v>
      </c>
      <c r="I660" s="16">
        <v>28</v>
      </c>
      <c r="J660" s="69">
        <v>31</v>
      </c>
      <c r="K660" s="68">
        <v>6</v>
      </c>
      <c r="L660" s="16">
        <v>0</v>
      </c>
      <c r="M660" s="16">
        <v>1</v>
      </c>
      <c r="N660" s="16">
        <v>15</v>
      </c>
      <c r="O660" s="69">
        <v>28</v>
      </c>
      <c r="P660" s="68">
        <v>12</v>
      </c>
      <c r="Q660" s="16">
        <v>0</v>
      </c>
      <c r="R660" s="16">
        <v>3</v>
      </c>
      <c r="S660" s="16">
        <v>18</v>
      </c>
      <c r="T660" s="69">
        <v>21</v>
      </c>
    </row>
    <row r="661" spans="1:20">
      <c r="A661" s="16">
        <v>2016</v>
      </c>
      <c r="B661" s="168" t="s">
        <v>865</v>
      </c>
      <c r="C661" s="168" t="s">
        <v>736</v>
      </c>
      <c r="D661" s="168" t="s">
        <v>863</v>
      </c>
      <c r="E661" s="168" t="s">
        <v>365</v>
      </c>
      <c r="F661" s="68">
        <v>22</v>
      </c>
      <c r="G661" s="16">
        <v>5</v>
      </c>
      <c r="H661" s="16">
        <v>15</v>
      </c>
      <c r="I661" s="16">
        <v>27</v>
      </c>
      <c r="J661" s="69">
        <v>31</v>
      </c>
      <c r="K661" s="68">
        <v>6</v>
      </c>
      <c r="L661" s="16">
        <v>0</v>
      </c>
      <c r="M661" s="16">
        <v>2</v>
      </c>
      <c r="N661" s="16">
        <v>13</v>
      </c>
      <c r="O661" s="69">
        <v>29</v>
      </c>
      <c r="P661" s="68">
        <v>11</v>
      </c>
      <c r="Q661" s="16">
        <v>0</v>
      </c>
      <c r="R661" s="16">
        <v>3</v>
      </c>
      <c r="S661" s="16">
        <v>17</v>
      </c>
      <c r="T661" s="69">
        <v>21</v>
      </c>
    </row>
    <row r="662" spans="1:20">
      <c r="A662" s="16">
        <v>2016</v>
      </c>
      <c r="B662" s="168" t="s">
        <v>865</v>
      </c>
      <c r="C662" s="168" t="s">
        <v>736</v>
      </c>
      <c r="D662" s="168" t="s">
        <v>863</v>
      </c>
      <c r="E662" s="168" t="s">
        <v>737</v>
      </c>
      <c r="F662" s="68">
        <v>20</v>
      </c>
      <c r="G662" s="16">
        <v>1</v>
      </c>
      <c r="H662" s="16">
        <v>10</v>
      </c>
      <c r="I662" s="16">
        <v>25</v>
      </c>
      <c r="J662" s="69">
        <v>31</v>
      </c>
      <c r="K662" s="68">
        <v>5</v>
      </c>
      <c r="L662" s="16">
        <v>0</v>
      </c>
      <c r="M662" s="16">
        <v>0</v>
      </c>
      <c r="N662" s="16">
        <v>12</v>
      </c>
      <c r="O662" s="69">
        <v>28</v>
      </c>
      <c r="P662" s="68">
        <v>9</v>
      </c>
      <c r="Q662" s="16">
        <v>0</v>
      </c>
      <c r="R662" s="16">
        <v>2</v>
      </c>
      <c r="S662" s="16">
        <v>16</v>
      </c>
      <c r="T662" s="69">
        <v>19</v>
      </c>
    </row>
    <row r="663" spans="1:20">
      <c r="A663" s="16">
        <v>2016</v>
      </c>
      <c r="B663" s="168" t="s">
        <v>865</v>
      </c>
      <c r="C663" s="168" t="s">
        <v>736</v>
      </c>
      <c r="D663" s="168" t="s">
        <v>738</v>
      </c>
      <c r="E663" s="168" t="s">
        <v>1109</v>
      </c>
      <c r="F663" s="68">
        <v>31</v>
      </c>
      <c r="G663" s="16">
        <v>28</v>
      </c>
      <c r="H663" s="16">
        <v>28</v>
      </c>
      <c r="I663" s="16">
        <v>32</v>
      </c>
      <c r="J663" s="69">
        <v>32</v>
      </c>
      <c r="K663" s="68">
        <v>28</v>
      </c>
      <c r="L663" s="16">
        <v>24</v>
      </c>
      <c r="M663" s="16">
        <v>26</v>
      </c>
      <c r="N663" s="16">
        <v>32</v>
      </c>
      <c r="O663" s="69">
        <v>32</v>
      </c>
      <c r="P663" s="68">
        <v>0</v>
      </c>
      <c r="Q663" s="16">
        <v>0</v>
      </c>
      <c r="R663" s="16">
        <v>0</v>
      </c>
      <c r="S663" s="16">
        <v>2</v>
      </c>
      <c r="T663" s="69">
        <v>7</v>
      </c>
    </row>
    <row r="664" spans="1:20">
      <c r="A664" s="16">
        <v>2016</v>
      </c>
      <c r="B664" s="168" t="s">
        <v>865</v>
      </c>
      <c r="C664" s="168" t="s">
        <v>736</v>
      </c>
      <c r="D664" s="168" t="s">
        <v>738</v>
      </c>
      <c r="E664" s="168" t="s">
        <v>369</v>
      </c>
      <c r="F664" s="68">
        <v>32</v>
      </c>
      <c r="G664" s="16">
        <v>28</v>
      </c>
      <c r="H664" s="16">
        <v>29</v>
      </c>
      <c r="I664" s="16">
        <v>32</v>
      </c>
      <c r="J664" s="69">
        <v>32</v>
      </c>
      <c r="K664" s="68">
        <v>30</v>
      </c>
      <c r="L664" s="16">
        <v>21</v>
      </c>
      <c r="M664" s="16">
        <v>26</v>
      </c>
      <c r="N664" s="16">
        <v>32</v>
      </c>
      <c r="O664" s="69">
        <v>32</v>
      </c>
      <c r="P664" s="68">
        <v>1</v>
      </c>
      <c r="Q664" s="16">
        <v>0</v>
      </c>
      <c r="R664" s="16">
        <v>0</v>
      </c>
      <c r="S664" s="16">
        <v>3</v>
      </c>
      <c r="T664" s="69">
        <v>8</v>
      </c>
    </row>
    <row r="665" spans="1:20">
      <c r="A665" s="16">
        <v>2016</v>
      </c>
      <c r="B665" s="168" t="s">
        <v>865</v>
      </c>
      <c r="C665" s="168" t="s">
        <v>736</v>
      </c>
      <c r="D665" s="168" t="s">
        <v>738</v>
      </c>
      <c r="E665" s="168" t="s">
        <v>355</v>
      </c>
      <c r="F665" s="68">
        <v>32</v>
      </c>
      <c r="G665" s="16">
        <v>28</v>
      </c>
      <c r="H665" s="16">
        <v>30</v>
      </c>
      <c r="I665" s="16">
        <v>32</v>
      </c>
      <c r="J665" s="69">
        <v>32</v>
      </c>
      <c r="K665" s="68">
        <v>30</v>
      </c>
      <c r="L665" s="16">
        <v>20</v>
      </c>
      <c r="M665" s="16">
        <v>25</v>
      </c>
      <c r="N665" s="16">
        <v>32</v>
      </c>
      <c r="O665" s="69">
        <v>32</v>
      </c>
      <c r="P665" s="68">
        <v>1</v>
      </c>
      <c r="Q665" s="16">
        <v>0</v>
      </c>
      <c r="R665" s="16">
        <v>0</v>
      </c>
      <c r="S665" s="16">
        <v>4</v>
      </c>
      <c r="T665" s="69">
        <v>10</v>
      </c>
    </row>
    <row r="666" spans="1:20">
      <c r="A666" s="16">
        <v>2016</v>
      </c>
      <c r="B666" s="168" t="s">
        <v>865</v>
      </c>
      <c r="C666" s="168" t="s">
        <v>736</v>
      </c>
      <c r="D666" s="168" t="s">
        <v>738</v>
      </c>
      <c r="E666" s="168" t="s">
        <v>356</v>
      </c>
      <c r="F666" s="68">
        <v>32</v>
      </c>
      <c r="G666" s="16">
        <v>28</v>
      </c>
      <c r="H666" s="16">
        <v>29</v>
      </c>
      <c r="I666" s="16">
        <v>32</v>
      </c>
      <c r="J666" s="69">
        <v>32</v>
      </c>
      <c r="K666" s="68">
        <v>30</v>
      </c>
      <c r="L666" s="16">
        <v>17</v>
      </c>
      <c r="M666" s="16">
        <v>23</v>
      </c>
      <c r="N666" s="16">
        <v>31</v>
      </c>
      <c r="O666" s="69">
        <v>32</v>
      </c>
      <c r="P666" s="68">
        <v>1</v>
      </c>
      <c r="Q666" s="16">
        <v>0</v>
      </c>
      <c r="R666" s="16">
        <v>0</v>
      </c>
      <c r="S666" s="16">
        <v>6</v>
      </c>
      <c r="T666" s="69">
        <v>11</v>
      </c>
    </row>
    <row r="667" spans="1:20">
      <c r="A667" s="16">
        <v>2016</v>
      </c>
      <c r="B667" s="168" t="s">
        <v>865</v>
      </c>
      <c r="C667" s="168" t="s">
        <v>736</v>
      </c>
      <c r="D667" s="168" t="s">
        <v>738</v>
      </c>
      <c r="E667" s="168" t="s">
        <v>357</v>
      </c>
      <c r="F667" s="68">
        <v>31</v>
      </c>
      <c r="G667" s="16">
        <v>27</v>
      </c>
      <c r="H667" s="16">
        <v>28</v>
      </c>
      <c r="I667" s="16">
        <v>32</v>
      </c>
      <c r="J667" s="69">
        <v>32</v>
      </c>
      <c r="K667" s="68">
        <v>28</v>
      </c>
      <c r="L667" s="16">
        <v>14</v>
      </c>
      <c r="M667" s="16">
        <v>20</v>
      </c>
      <c r="N667" s="16">
        <v>31</v>
      </c>
      <c r="O667" s="69">
        <v>32</v>
      </c>
      <c r="P667" s="68">
        <v>2</v>
      </c>
      <c r="Q667" s="16">
        <v>0</v>
      </c>
      <c r="R667" s="16">
        <v>0</v>
      </c>
      <c r="S667" s="16">
        <v>8</v>
      </c>
      <c r="T667" s="69">
        <v>12</v>
      </c>
    </row>
    <row r="668" spans="1:20">
      <c r="A668" s="16">
        <v>2016</v>
      </c>
      <c r="B668" s="168" t="s">
        <v>865</v>
      </c>
      <c r="C668" s="168" t="s">
        <v>736</v>
      </c>
      <c r="D668" s="168" t="s">
        <v>738</v>
      </c>
      <c r="E668" s="168" t="s">
        <v>358</v>
      </c>
      <c r="F668" s="68">
        <v>31</v>
      </c>
      <c r="G668" s="16">
        <v>25</v>
      </c>
      <c r="H668" s="16">
        <v>28</v>
      </c>
      <c r="I668" s="16">
        <v>32</v>
      </c>
      <c r="J668" s="69">
        <v>32</v>
      </c>
      <c r="K668" s="68">
        <v>26</v>
      </c>
      <c r="L668" s="16">
        <v>11</v>
      </c>
      <c r="M668" s="16">
        <v>18</v>
      </c>
      <c r="N668" s="16">
        <v>31</v>
      </c>
      <c r="O668" s="69">
        <v>32</v>
      </c>
      <c r="P668" s="68">
        <v>3</v>
      </c>
      <c r="Q668" s="16">
        <v>0</v>
      </c>
      <c r="R668" s="16">
        <v>0</v>
      </c>
      <c r="S668" s="16">
        <v>10</v>
      </c>
      <c r="T668" s="69">
        <v>14</v>
      </c>
    </row>
    <row r="669" spans="1:20">
      <c r="A669" s="16">
        <v>2016</v>
      </c>
      <c r="B669" s="168" t="s">
        <v>865</v>
      </c>
      <c r="C669" s="168" t="s">
        <v>736</v>
      </c>
      <c r="D669" s="168" t="s">
        <v>738</v>
      </c>
      <c r="E669" s="168" t="s">
        <v>359</v>
      </c>
      <c r="F669" s="68">
        <v>30</v>
      </c>
      <c r="G669" s="16">
        <v>24</v>
      </c>
      <c r="H669" s="16">
        <v>28</v>
      </c>
      <c r="I669" s="16">
        <v>32</v>
      </c>
      <c r="J669" s="69">
        <v>32</v>
      </c>
      <c r="K669" s="68">
        <v>24</v>
      </c>
      <c r="L669" s="16">
        <v>10</v>
      </c>
      <c r="M669" s="16">
        <v>16</v>
      </c>
      <c r="N669" s="16">
        <v>31</v>
      </c>
      <c r="O669" s="69">
        <v>32</v>
      </c>
      <c r="P669" s="68">
        <v>4</v>
      </c>
      <c r="Q669" s="16">
        <v>0</v>
      </c>
      <c r="R669" s="16">
        <v>1</v>
      </c>
      <c r="S669" s="16">
        <v>11</v>
      </c>
      <c r="T669" s="69">
        <v>15</v>
      </c>
    </row>
    <row r="670" spans="1:20">
      <c r="A670" s="16">
        <v>2016</v>
      </c>
      <c r="B670" s="168" t="s">
        <v>865</v>
      </c>
      <c r="C670" s="168" t="s">
        <v>736</v>
      </c>
      <c r="D670" s="168" t="s">
        <v>738</v>
      </c>
      <c r="E670" s="168" t="s">
        <v>360</v>
      </c>
      <c r="F670" s="68">
        <v>29</v>
      </c>
      <c r="G670" s="16">
        <v>21</v>
      </c>
      <c r="H670" s="16">
        <v>27</v>
      </c>
      <c r="I670" s="16">
        <v>32</v>
      </c>
      <c r="J670" s="69">
        <v>32</v>
      </c>
      <c r="K670" s="68">
        <v>20</v>
      </c>
      <c r="L670" s="16">
        <v>6</v>
      </c>
      <c r="M670" s="16">
        <v>12</v>
      </c>
      <c r="N670" s="16">
        <v>30</v>
      </c>
      <c r="O670" s="69">
        <v>32</v>
      </c>
      <c r="P670" s="68">
        <v>6</v>
      </c>
      <c r="Q670" s="16">
        <v>0</v>
      </c>
      <c r="R670" s="16">
        <v>1</v>
      </c>
      <c r="S670" s="16">
        <v>13</v>
      </c>
      <c r="T670" s="69">
        <v>17</v>
      </c>
    </row>
    <row r="671" spans="1:20">
      <c r="A671" s="16">
        <v>2016</v>
      </c>
      <c r="B671" s="168" t="s">
        <v>865</v>
      </c>
      <c r="C671" s="168" t="s">
        <v>736</v>
      </c>
      <c r="D671" s="168" t="s">
        <v>738</v>
      </c>
      <c r="E671" s="168" t="s">
        <v>361</v>
      </c>
      <c r="F671" s="68">
        <v>28</v>
      </c>
      <c r="G671" s="16">
        <v>20</v>
      </c>
      <c r="H671" s="16">
        <v>26</v>
      </c>
      <c r="I671" s="16">
        <v>31</v>
      </c>
      <c r="J671" s="69">
        <v>32</v>
      </c>
      <c r="K671" s="68">
        <v>16</v>
      </c>
      <c r="L671" s="16">
        <v>5</v>
      </c>
      <c r="M671" s="16">
        <v>10</v>
      </c>
      <c r="N671" s="16">
        <v>27</v>
      </c>
      <c r="O671" s="69">
        <v>31</v>
      </c>
      <c r="P671" s="68">
        <v>9</v>
      </c>
      <c r="Q671" s="16">
        <v>0</v>
      </c>
      <c r="R671" s="16">
        <v>1</v>
      </c>
      <c r="S671" s="16">
        <v>15</v>
      </c>
      <c r="T671" s="69">
        <v>19</v>
      </c>
    </row>
    <row r="672" spans="1:20">
      <c r="A672" s="16">
        <v>2016</v>
      </c>
      <c r="B672" s="168" t="s">
        <v>865</v>
      </c>
      <c r="C672" s="168" t="s">
        <v>736</v>
      </c>
      <c r="D672" s="168" t="s">
        <v>738</v>
      </c>
      <c r="E672" s="168" t="s">
        <v>362</v>
      </c>
      <c r="F672" s="68">
        <v>28</v>
      </c>
      <c r="G672" s="16">
        <v>18</v>
      </c>
      <c r="H672" s="16">
        <v>25</v>
      </c>
      <c r="I672" s="16">
        <v>30</v>
      </c>
      <c r="J672" s="69">
        <v>32</v>
      </c>
      <c r="K672" s="68">
        <v>13</v>
      </c>
      <c r="L672" s="16">
        <v>2</v>
      </c>
      <c r="M672" s="16">
        <v>7</v>
      </c>
      <c r="N672" s="16">
        <v>25</v>
      </c>
      <c r="O672" s="69">
        <v>31</v>
      </c>
      <c r="P672" s="68">
        <v>12</v>
      </c>
      <c r="Q672" s="16">
        <v>1</v>
      </c>
      <c r="R672" s="16">
        <v>2</v>
      </c>
      <c r="S672" s="16">
        <v>17</v>
      </c>
      <c r="T672" s="69">
        <v>21</v>
      </c>
    </row>
    <row r="673" spans="1:20">
      <c r="A673" s="16">
        <v>2016</v>
      </c>
      <c r="B673" s="168" t="s">
        <v>865</v>
      </c>
      <c r="C673" s="168" t="s">
        <v>736</v>
      </c>
      <c r="D673" s="168" t="s">
        <v>738</v>
      </c>
      <c r="E673" s="168" t="s">
        <v>363</v>
      </c>
      <c r="F673" s="68">
        <v>27</v>
      </c>
      <c r="G673" s="16">
        <v>14</v>
      </c>
      <c r="H673" s="16">
        <v>23</v>
      </c>
      <c r="I673" s="16">
        <v>29</v>
      </c>
      <c r="J673" s="69">
        <v>32</v>
      </c>
      <c r="K673" s="68">
        <v>10</v>
      </c>
      <c r="L673" s="16">
        <v>0</v>
      </c>
      <c r="M673" s="16">
        <v>5</v>
      </c>
      <c r="N673" s="16">
        <v>23</v>
      </c>
      <c r="O673" s="69">
        <v>30</v>
      </c>
      <c r="P673" s="68">
        <v>13</v>
      </c>
      <c r="Q673" s="16">
        <v>0</v>
      </c>
      <c r="R673" s="16">
        <v>2</v>
      </c>
      <c r="S673" s="16">
        <v>18</v>
      </c>
      <c r="T673" s="69">
        <v>21</v>
      </c>
    </row>
    <row r="674" spans="1:20">
      <c r="A674" s="16">
        <v>2016</v>
      </c>
      <c r="B674" s="168" t="s">
        <v>865</v>
      </c>
      <c r="C674" s="168" t="s">
        <v>736</v>
      </c>
      <c r="D674" s="168" t="s">
        <v>738</v>
      </c>
      <c r="E674" s="168" t="s">
        <v>364</v>
      </c>
      <c r="F674" s="68">
        <v>26</v>
      </c>
      <c r="G674" s="16">
        <v>11</v>
      </c>
      <c r="H674" s="16">
        <v>21</v>
      </c>
      <c r="I674" s="16">
        <v>29</v>
      </c>
      <c r="J674" s="69">
        <v>31</v>
      </c>
      <c r="K674" s="68">
        <v>9</v>
      </c>
      <c r="L674" s="16">
        <v>0</v>
      </c>
      <c r="M674" s="16">
        <v>4</v>
      </c>
      <c r="N674" s="16">
        <v>21</v>
      </c>
      <c r="O674" s="69">
        <v>30</v>
      </c>
      <c r="P674" s="68">
        <v>12</v>
      </c>
      <c r="Q674" s="16">
        <v>0</v>
      </c>
      <c r="R674" s="16">
        <v>2</v>
      </c>
      <c r="S674" s="16">
        <v>18</v>
      </c>
      <c r="T674" s="69">
        <v>21</v>
      </c>
    </row>
    <row r="675" spans="1:20">
      <c r="A675" s="16">
        <v>2016</v>
      </c>
      <c r="B675" s="168" t="s">
        <v>865</v>
      </c>
      <c r="C675" s="168" t="s">
        <v>736</v>
      </c>
      <c r="D675" s="168" t="s">
        <v>738</v>
      </c>
      <c r="E675" s="168" t="s">
        <v>365</v>
      </c>
      <c r="F675" s="68">
        <v>25</v>
      </c>
      <c r="G675" s="16">
        <v>9</v>
      </c>
      <c r="H675" s="16">
        <v>20</v>
      </c>
      <c r="I675" s="16">
        <v>28</v>
      </c>
      <c r="J675" s="69">
        <v>31</v>
      </c>
      <c r="K675" s="68">
        <v>8</v>
      </c>
      <c r="L675" s="16">
        <v>0</v>
      </c>
      <c r="M675" s="16">
        <v>3</v>
      </c>
      <c r="N675" s="16">
        <v>18</v>
      </c>
      <c r="O675" s="69">
        <v>29</v>
      </c>
      <c r="P675" s="68">
        <v>12</v>
      </c>
      <c r="Q675" s="16">
        <v>0</v>
      </c>
      <c r="R675" s="16">
        <v>3</v>
      </c>
      <c r="S675" s="16">
        <v>17</v>
      </c>
      <c r="T675" s="69">
        <v>20</v>
      </c>
    </row>
    <row r="676" spans="1:20">
      <c r="A676" s="16">
        <v>2016</v>
      </c>
      <c r="B676" s="168" t="s">
        <v>865</v>
      </c>
      <c r="C676" s="168" t="s">
        <v>736</v>
      </c>
      <c r="D676" s="168" t="s">
        <v>738</v>
      </c>
      <c r="E676" s="168" t="s">
        <v>737</v>
      </c>
      <c r="F676" s="68">
        <v>22</v>
      </c>
      <c r="G676" s="16">
        <v>4</v>
      </c>
      <c r="H676" s="16">
        <v>16</v>
      </c>
      <c r="I676" s="16">
        <v>27</v>
      </c>
      <c r="J676" s="69">
        <v>31</v>
      </c>
      <c r="K676" s="68">
        <v>6</v>
      </c>
      <c r="L676" s="16">
        <v>0</v>
      </c>
      <c r="M676" s="16">
        <v>1</v>
      </c>
      <c r="N676" s="16">
        <v>16</v>
      </c>
      <c r="O676" s="69">
        <v>28</v>
      </c>
      <c r="P676" s="68">
        <v>10</v>
      </c>
      <c r="Q676" s="16">
        <v>0</v>
      </c>
      <c r="R676" s="16">
        <v>2</v>
      </c>
      <c r="S676" s="16">
        <v>18</v>
      </c>
      <c r="T676" s="69">
        <v>21</v>
      </c>
    </row>
    <row r="677" spans="1:20">
      <c r="A677" s="16">
        <v>2016</v>
      </c>
      <c r="B677" s="168" t="s">
        <v>865</v>
      </c>
      <c r="C677" s="168" t="s">
        <v>739</v>
      </c>
      <c r="D677" s="168" t="s">
        <v>432</v>
      </c>
      <c r="E677" s="168" t="s">
        <v>1109</v>
      </c>
      <c r="F677" s="68">
        <v>28</v>
      </c>
      <c r="G677" s="16">
        <v>27</v>
      </c>
      <c r="H677" s="16">
        <v>28</v>
      </c>
      <c r="I677" s="16">
        <v>31</v>
      </c>
      <c r="J677" s="69">
        <v>32</v>
      </c>
      <c r="K677" s="68">
        <v>26</v>
      </c>
      <c r="L677" s="16">
        <v>19</v>
      </c>
      <c r="M677" s="16">
        <v>23</v>
      </c>
      <c r="N677" s="16">
        <v>28</v>
      </c>
      <c r="O677" s="69">
        <v>30</v>
      </c>
      <c r="P677" s="68">
        <v>3</v>
      </c>
      <c r="Q677" s="16">
        <v>0</v>
      </c>
      <c r="R677" s="16">
        <v>0</v>
      </c>
      <c r="S677" s="16">
        <v>6</v>
      </c>
      <c r="T677" s="69">
        <v>10</v>
      </c>
    </row>
    <row r="678" spans="1:20">
      <c r="A678" s="16">
        <v>2016</v>
      </c>
      <c r="B678" s="168" t="s">
        <v>865</v>
      </c>
      <c r="C678" s="168" t="s">
        <v>739</v>
      </c>
      <c r="D678" s="168" t="s">
        <v>432</v>
      </c>
      <c r="E678" s="168" t="s">
        <v>369</v>
      </c>
      <c r="F678" s="68">
        <v>30</v>
      </c>
      <c r="G678" s="16">
        <v>27</v>
      </c>
      <c r="H678" s="16">
        <v>28</v>
      </c>
      <c r="I678" s="16">
        <v>32</v>
      </c>
      <c r="J678" s="69">
        <v>32</v>
      </c>
      <c r="K678" s="68">
        <v>25</v>
      </c>
      <c r="L678" s="16">
        <v>17</v>
      </c>
      <c r="M678" s="16">
        <v>21</v>
      </c>
      <c r="N678" s="16">
        <v>28</v>
      </c>
      <c r="O678" s="69">
        <v>31</v>
      </c>
      <c r="P678" s="68">
        <v>4</v>
      </c>
      <c r="Q678" s="16">
        <v>0</v>
      </c>
      <c r="R678" s="16">
        <v>1</v>
      </c>
      <c r="S678" s="16">
        <v>8</v>
      </c>
      <c r="T678" s="69">
        <v>12</v>
      </c>
    </row>
    <row r="679" spans="1:20">
      <c r="A679" s="16">
        <v>2016</v>
      </c>
      <c r="B679" s="168" t="s">
        <v>865</v>
      </c>
      <c r="C679" s="168" t="s">
        <v>739</v>
      </c>
      <c r="D679" s="168" t="s">
        <v>432</v>
      </c>
      <c r="E679" s="168" t="s">
        <v>355</v>
      </c>
      <c r="F679" s="68">
        <v>30</v>
      </c>
      <c r="G679" s="16">
        <v>26</v>
      </c>
      <c r="H679" s="16">
        <v>28</v>
      </c>
      <c r="I679" s="16">
        <v>32</v>
      </c>
      <c r="J679" s="69">
        <v>32</v>
      </c>
      <c r="K679" s="68">
        <v>24</v>
      </c>
      <c r="L679" s="16">
        <v>14</v>
      </c>
      <c r="M679" s="16">
        <v>19</v>
      </c>
      <c r="N679" s="16">
        <v>28</v>
      </c>
      <c r="O679" s="69">
        <v>31</v>
      </c>
      <c r="P679" s="68">
        <v>6</v>
      </c>
      <c r="Q679" s="16">
        <v>0</v>
      </c>
      <c r="R679" s="16">
        <v>2</v>
      </c>
      <c r="S679" s="16">
        <v>10</v>
      </c>
      <c r="T679" s="69">
        <v>14</v>
      </c>
    </row>
    <row r="680" spans="1:20">
      <c r="A680" s="16">
        <v>2016</v>
      </c>
      <c r="B680" s="168" t="s">
        <v>865</v>
      </c>
      <c r="C680" s="168" t="s">
        <v>739</v>
      </c>
      <c r="D680" s="168" t="s">
        <v>432</v>
      </c>
      <c r="E680" s="168" t="s">
        <v>356</v>
      </c>
      <c r="F680" s="68">
        <v>29</v>
      </c>
      <c r="G680" s="16">
        <v>25</v>
      </c>
      <c r="H680" s="16">
        <v>28</v>
      </c>
      <c r="I680" s="16">
        <v>31</v>
      </c>
      <c r="J680" s="69">
        <v>32</v>
      </c>
      <c r="K680" s="68">
        <v>22</v>
      </c>
      <c r="L680" s="16">
        <v>12</v>
      </c>
      <c r="M680" s="16">
        <v>17</v>
      </c>
      <c r="N680" s="16">
        <v>27</v>
      </c>
      <c r="O680" s="69">
        <v>30</v>
      </c>
      <c r="P680" s="68">
        <v>7</v>
      </c>
      <c r="Q680" s="16">
        <v>0</v>
      </c>
      <c r="R680" s="16">
        <v>3</v>
      </c>
      <c r="S680" s="16">
        <v>11</v>
      </c>
      <c r="T680" s="69">
        <v>15</v>
      </c>
    </row>
    <row r="681" spans="1:20">
      <c r="A681" s="16">
        <v>2016</v>
      </c>
      <c r="B681" s="168" t="s">
        <v>865</v>
      </c>
      <c r="C681" s="168" t="s">
        <v>739</v>
      </c>
      <c r="D681" s="168" t="s">
        <v>432</v>
      </c>
      <c r="E681" s="168" t="s">
        <v>357</v>
      </c>
      <c r="F681" s="68">
        <v>28</v>
      </c>
      <c r="G681" s="16">
        <v>24</v>
      </c>
      <c r="H681" s="16">
        <v>27</v>
      </c>
      <c r="I681" s="16">
        <v>31</v>
      </c>
      <c r="J681" s="69">
        <v>32</v>
      </c>
      <c r="K681" s="68">
        <v>20</v>
      </c>
      <c r="L681" s="16">
        <v>10</v>
      </c>
      <c r="M681" s="16">
        <v>15</v>
      </c>
      <c r="N681" s="16">
        <v>25</v>
      </c>
      <c r="O681" s="69">
        <v>29</v>
      </c>
      <c r="P681" s="68">
        <v>8</v>
      </c>
      <c r="Q681" s="16">
        <v>1</v>
      </c>
      <c r="R681" s="16">
        <v>4</v>
      </c>
      <c r="S681" s="16">
        <v>12</v>
      </c>
      <c r="T681" s="69">
        <v>15</v>
      </c>
    </row>
    <row r="682" spans="1:20">
      <c r="A682" s="16">
        <v>2016</v>
      </c>
      <c r="B682" s="168" t="s">
        <v>865</v>
      </c>
      <c r="C682" s="168" t="s">
        <v>739</v>
      </c>
      <c r="D682" s="168" t="s">
        <v>432</v>
      </c>
      <c r="E682" s="168" t="s">
        <v>358</v>
      </c>
      <c r="F682" s="68">
        <v>28</v>
      </c>
      <c r="G682" s="16">
        <v>23</v>
      </c>
      <c r="H682" s="16">
        <v>26</v>
      </c>
      <c r="I682" s="16">
        <v>30</v>
      </c>
      <c r="J682" s="69">
        <v>32</v>
      </c>
      <c r="K682" s="68">
        <v>18</v>
      </c>
      <c r="L682" s="16">
        <v>8</v>
      </c>
      <c r="M682" s="16">
        <v>13</v>
      </c>
      <c r="N682" s="16">
        <v>22</v>
      </c>
      <c r="O682" s="69">
        <v>28</v>
      </c>
      <c r="P682" s="68">
        <v>10</v>
      </c>
      <c r="Q682" s="16">
        <v>1</v>
      </c>
      <c r="R682" s="16">
        <v>6</v>
      </c>
      <c r="S682" s="16">
        <v>13</v>
      </c>
      <c r="T682" s="69">
        <v>17</v>
      </c>
    </row>
    <row r="683" spans="1:20">
      <c r="A683" s="16">
        <v>2016</v>
      </c>
      <c r="B683" s="168" t="s">
        <v>865</v>
      </c>
      <c r="C683" s="168" t="s">
        <v>739</v>
      </c>
      <c r="D683" s="168" t="s">
        <v>432</v>
      </c>
      <c r="E683" s="168" t="s">
        <v>359</v>
      </c>
      <c r="F683" s="68">
        <v>28</v>
      </c>
      <c r="G683" s="16">
        <v>23</v>
      </c>
      <c r="H683" s="16">
        <v>26</v>
      </c>
      <c r="I683" s="16">
        <v>30</v>
      </c>
      <c r="J683" s="69">
        <v>32</v>
      </c>
      <c r="K683" s="68">
        <v>15</v>
      </c>
      <c r="L683" s="16">
        <v>7</v>
      </c>
      <c r="M683" s="16">
        <v>11</v>
      </c>
      <c r="N683" s="16">
        <v>20</v>
      </c>
      <c r="O683" s="69">
        <v>25</v>
      </c>
      <c r="P683" s="68">
        <v>12</v>
      </c>
      <c r="Q683" s="16">
        <v>2</v>
      </c>
      <c r="R683" s="16">
        <v>8</v>
      </c>
      <c r="S683" s="16">
        <v>16</v>
      </c>
      <c r="T683" s="69">
        <v>19</v>
      </c>
    </row>
    <row r="684" spans="1:20">
      <c r="A684" s="16">
        <v>2016</v>
      </c>
      <c r="B684" s="168" t="s">
        <v>865</v>
      </c>
      <c r="C684" s="168" t="s">
        <v>739</v>
      </c>
      <c r="D684" s="168" t="s">
        <v>432</v>
      </c>
      <c r="E684" s="168" t="s">
        <v>360</v>
      </c>
      <c r="F684" s="68">
        <v>28</v>
      </c>
      <c r="G684" s="16">
        <v>22</v>
      </c>
      <c r="H684" s="16">
        <v>25</v>
      </c>
      <c r="I684" s="16">
        <v>29</v>
      </c>
      <c r="J684" s="69">
        <v>31</v>
      </c>
      <c r="K684" s="68">
        <v>13</v>
      </c>
      <c r="L684" s="16">
        <v>5</v>
      </c>
      <c r="M684" s="16">
        <v>8</v>
      </c>
      <c r="N684" s="16">
        <v>17</v>
      </c>
      <c r="O684" s="69">
        <v>22</v>
      </c>
      <c r="P684" s="68">
        <v>14</v>
      </c>
      <c r="Q684" s="16">
        <v>4</v>
      </c>
      <c r="R684" s="16">
        <v>10</v>
      </c>
      <c r="S684" s="16">
        <v>18</v>
      </c>
      <c r="T684" s="69">
        <v>21</v>
      </c>
    </row>
    <row r="685" spans="1:20">
      <c r="A685" s="16">
        <v>2016</v>
      </c>
      <c r="B685" s="168" t="s">
        <v>865</v>
      </c>
      <c r="C685" s="168" t="s">
        <v>739</v>
      </c>
      <c r="D685" s="168" t="s">
        <v>432</v>
      </c>
      <c r="E685" s="168" t="s">
        <v>361</v>
      </c>
      <c r="F685" s="68">
        <v>27</v>
      </c>
      <c r="G685" s="16">
        <v>19</v>
      </c>
      <c r="H685" s="16">
        <v>24</v>
      </c>
      <c r="I685" s="16">
        <v>28</v>
      </c>
      <c r="J685" s="69">
        <v>30</v>
      </c>
      <c r="K685" s="68">
        <v>10</v>
      </c>
      <c r="L685" s="16">
        <v>2</v>
      </c>
      <c r="M685" s="16">
        <v>6</v>
      </c>
      <c r="N685" s="16">
        <v>14</v>
      </c>
      <c r="O685" s="69">
        <v>18</v>
      </c>
      <c r="P685" s="68">
        <v>16</v>
      </c>
      <c r="Q685" s="16">
        <v>6</v>
      </c>
      <c r="R685" s="16">
        <v>12</v>
      </c>
      <c r="S685" s="16">
        <v>19</v>
      </c>
      <c r="T685" s="69">
        <v>22</v>
      </c>
    </row>
    <row r="686" spans="1:20">
      <c r="A686" s="16">
        <v>2016</v>
      </c>
      <c r="B686" s="168" t="s">
        <v>865</v>
      </c>
      <c r="C686" s="168" t="s">
        <v>739</v>
      </c>
      <c r="D686" s="168" t="s">
        <v>432</v>
      </c>
      <c r="E686" s="168" t="s">
        <v>362</v>
      </c>
      <c r="F686" s="68">
        <v>25</v>
      </c>
      <c r="G686" s="16">
        <v>16</v>
      </c>
      <c r="H686" s="16">
        <v>22</v>
      </c>
      <c r="I686" s="16">
        <v>28</v>
      </c>
      <c r="J686" s="69">
        <v>29</v>
      </c>
      <c r="K686" s="68">
        <v>7</v>
      </c>
      <c r="L686" s="16">
        <v>0</v>
      </c>
      <c r="M686" s="16">
        <v>4</v>
      </c>
      <c r="N686" s="16">
        <v>11</v>
      </c>
      <c r="O686" s="69">
        <v>15</v>
      </c>
      <c r="P686" s="68">
        <v>17</v>
      </c>
      <c r="Q686" s="16">
        <v>7</v>
      </c>
      <c r="R686" s="16">
        <v>13</v>
      </c>
      <c r="S686" s="16">
        <v>20</v>
      </c>
      <c r="T686" s="69">
        <v>23</v>
      </c>
    </row>
    <row r="687" spans="1:20">
      <c r="A687" s="16">
        <v>2016</v>
      </c>
      <c r="B687" s="168" t="s">
        <v>865</v>
      </c>
      <c r="C687" s="168" t="s">
        <v>739</v>
      </c>
      <c r="D687" s="168" t="s">
        <v>432</v>
      </c>
      <c r="E687" s="168" t="s">
        <v>363</v>
      </c>
      <c r="F687" s="68">
        <v>24</v>
      </c>
      <c r="G687" s="16">
        <v>13</v>
      </c>
      <c r="H687" s="16">
        <v>20</v>
      </c>
      <c r="I687" s="16">
        <v>27</v>
      </c>
      <c r="J687" s="69">
        <v>28</v>
      </c>
      <c r="K687" s="68">
        <v>6</v>
      </c>
      <c r="L687" s="16">
        <v>0</v>
      </c>
      <c r="M687" s="16">
        <v>2</v>
      </c>
      <c r="N687" s="16">
        <v>9</v>
      </c>
      <c r="O687" s="69">
        <v>13</v>
      </c>
      <c r="P687" s="68">
        <v>17</v>
      </c>
      <c r="Q687" s="16">
        <v>7</v>
      </c>
      <c r="R687" s="16">
        <v>12</v>
      </c>
      <c r="S687" s="16">
        <v>20</v>
      </c>
      <c r="T687" s="69">
        <v>23</v>
      </c>
    </row>
    <row r="688" spans="1:20">
      <c r="A688" s="16">
        <v>2016</v>
      </c>
      <c r="B688" s="168" t="s">
        <v>865</v>
      </c>
      <c r="C688" s="168" t="s">
        <v>739</v>
      </c>
      <c r="D688" s="168" t="s">
        <v>432</v>
      </c>
      <c r="E688" s="168" t="s">
        <v>364</v>
      </c>
      <c r="F688" s="68">
        <v>22</v>
      </c>
      <c r="G688" s="16">
        <v>10</v>
      </c>
      <c r="H688" s="16">
        <v>18</v>
      </c>
      <c r="I688" s="16">
        <v>26</v>
      </c>
      <c r="J688" s="69">
        <v>28</v>
      </c>
      <c r="K688" s="68">
        <v>5</v>
      </c>
      <c r="L688" s="16">
        <v>0</v>
      </c>
      <c r="M688" s="16">
        <v>1</v>
      </c>
      <c r="N688" s="16">
        <v>8</v>
      </c>
      <c r="O688" s="69">
        <v>12</v>
      </c>
      <c r="P688" s="68">
        <v>16</v>
      </c>
      <c r="Q688" s="16">
        <v>5</v>
      </c>
      <c r="R688" s="16">
        <v>11</v>
      </c>
      <c r="S688" s="16">
        <v>19</v>
      </c>
      <c r="T688" s="69">
        <v>22</v>
      </c>
    </row>
    <row r="689" spans="1:20">
      <c r="A689" s="16">
        <v>2016</v>
      </c>
      <c r="B689" s="168" t="s">
        <v>865</v>
      </c>
      <c r="C689" s="168" t="s">
        <v>739</v>
      </c>
      <c r="D689" s="168" t="s">
        <v>432</v>
      </c>
      <c r="E689" s="168" t="s">
        <v>365</v>
      </c>
      <c r="F689" s="68">
        <v>21</v>
      </c>
      <c r="G689" s="16">
        <v>8</v>
      </c>
      <c r="H689" s="16">
        <v>15</v>
      </c>
      <c r="I689" s="16">
        <v>24</v>
      </c>
      <c r="J689" s="69">
        <v>27</v>
      </c>
      <c r="K689" s="68">
        <v>4</v>
      </c>
      <c r="L689" s="16">
        <v>0</v>
      </c>
      <c r="M689" s="16">
        <v>1</v>
      </c>
      <c r="N689" s="16">
        <v>7</v>
      </c>
      <c r="O689" s="69">
        <v>11</v>
      </c>
      <c r="P689" s="68">
        <v>15</v>
      </c>
      <c r="Q689" s="16">
        <v>5</v>
      </c>
      <c r="R689" s="16">
        <v>10</v>
      </c>
      <c r="S689" s="16">
        <v>19</v>
      </c>
      <c r="T689" s="69">
        <v>21</v>
      </c>
    </row>
    <row r="690" spans="1:20">
      <c r="A690" s="16">
        <v>2016</v>
      </c>
      <c r="B690" s="168" t="s">
        <v>865</v>
      </c>
      <c r="C690" s="168" t="s">
        <v>739</v>
      </c>
      <c r="D690" s="168" t="s">
        <v>432</v>
      </c>
      <c r="E690" s="168" t="s">
        <v>737</v>
      </c>
      <c r="F690" s="68">
        <v>19</v>
      </c>
      <c r="G690" s="16">
        <v>6</v>
      </c>
      <c r="H690" s="16">
        <v>13</v>
      </c>
      <c r="I690" s="16">
        <v>23</v>
      </c>
      <c r="J690" s="69">
        <v>26</v>
      </c>
      <c r="K690" s="68">
        <v>4</v>
      </c>
      <c r="L690" s="16">
        <v>0</v>
      </c>
      <c r="M690" s="16">
        <v>0</v>
      </c>
      <c r="N690" s="16">
        <v>6</v>
      </c>
      <c r="O690" s="69">
        <v>10</v>
      </c>
      <c r="P690" s="68">
        <v>14</v>
      </c>
      <c r="Q690" s="16">
        <v>4</v>
      </c>
      <c r="R690" s="16">
        <v>9</v>
      </c>
      <c r="S690" s="16">
        <v>18</v>
      </c>
      <c r="T690" s="69">
        <v>21</v>
      </c>
    </row>
    <row r="691" spans="1:20">
      <c r="A691" s="16">
        <v>2016</v>
      </c>
      <c r="B691" s="168" t="s">
        <v>865</v>
      </c>
      <c r="C691" s="168" t="s">
        <v>739</v>
      </c>
      <c r="D691" s="168" t="s">
        <v>433</v>
      </c>
      <c r="E691" s="168" t="s">
        <v>1109</v>
      </c>
      <c r="F691" s="68">
        <v>28</v>
      </c>
      <c r="G691" s="16">
        <v>27</v>
      </c>
      <c r="H691" s="16">
        <v>28</v>
      </c>
      <c r="I691" s="16">
        <v>31</v>
      </c>
      <c r="J691" s="69">
        <v>32</v>
      </c>
      <c r="K691" s="68">
        <v>27</v>
      </c>
      <c r="L691" s="16">
        <v>21</v>
      </c>
      <c r="M691" s="16">
        <v>24</v>
      </c>
      <c r="N691" s="16">
        <v>28</v>
      </c>
      <c r="O691" s="69">
        <v>31</v>
      </c>
      <c r="P691" s="68">
        <v>1</v>
      </c>
      <c r="Q691" s="16">
        <v>0</v>
      </c>
      <c r="R691" s="16">
        <v>0</v>
      </c>
      <c r="S691" s="16">
        <v>4</v>
      </c>
      <c r="T691" s="69">
        <v>7</v>
      </c>
    </row>
    <row r="692" spans="1:20">
      <c r="A692" s="16">
        <v>2016</v>
      </c>
      <c r="B692" s="168" t="s">
        <v>865</v>
      </c>
      <c r="C692" s="168" t="s">
        <v>739</v>
      </c>
      <c r="D692" s="168" t="s">
        <v>433</v>
      </c>
      <c r="E692" s="168" t="s">
        <v>369</v>
      </c>
      <c r="F692" s="68">
        <v>30</v>
      </c>
      <c r="G692" s="16">
        <v>28</v>
      </c>
      <c r="H692" s="16">
        <v>28</v>
      </c>
      <c r="I692" s="16">
        <v>32</v>
      </c>
      <c r="J692" s="69">
        <v>32</v>
      </c>
      <c r="K692" s="68">
        <v>26</v>
      </c>
      <c r="L692" s="16">
        <v>20</v>
      </c>
      <c r="M692" s="16">
        <v>23</v>
      </c>
      <c r="N692" s="16">
        <v>28</v>
      </c>
      <c r="O692" s="69">
        <v>31</v>
      </c>
      <c r="P692" s="68">
        <v>3</v>
      </c>
      <c r="Q692" s="16">
        <v>0</v>
      </c>
      <c r="R692" s="16">
        <v>1</v>
      </c>
      <c r="S692" s="16">
        <v>6</v>
      </c>
      <c r="T692" s="69">
        <v>9</v>
      </c>
    </row>
    <row r="693" spans="1:20">
      <c r="A693" s="16">
        <v>2016</v>
      </c>
      <c r="B693" s="168" t="s">
        <v>865</v>
      </c>
      <c r="C693" s="168" t="s">
        <v>739</v>
      </c>
      <c r="D693" s="168" t="s">
        <v>433</v>
      </c>
      <c r="E693" s="168" t="s">
        <v>355</v>
      </c>
      <c r="F693" s="68">
        <v>30</v>
      </c>
      <c r="G693" s="16">
        <v>27</v>
      </c>
      <c r="H693" s="16">
        <v>28</v>
      </c>
      <c r="I693" s="16">
        <v>32</v>
      </c>
      <c r="J693" s="69">
        <v>32</v>
      </c>
      <c r="K693" s="68">
        <v>25</v>
      </c>
      <c r="L693" s="16">
        <v>17</v>
      </c>
      <c r="M693" s="16">
        <v>21</v>
      </c>
      <c r="N693" s="16">
        <v>28</v>
      </c>
      <c r="O693" s="69">
        <v>30</v>
      </c>
      <c r="P693" s="68">
        <v>5</v>
      </c>
      <c r="Q693" s="16">
        <v>0</v>
      </c>
      <c r="R693" s="16">
        <v>1</v>
      </c>
      <c r="S693" s="16">
        <v>8</v>
      </c>
      <c r="T693" s="69">
        <v>12</v>
      </c>
    </row>
    <row r="694" spans="1:20">
      <c r="A694" s="16">
        <v>2016</v>
      </c>
      <c r="B694" s="168" t="s">
        <v>865</v>
      </c>
      <c r="C694" s="168" t="s">
        <v>739</v>
      </c>
      <c r="D694" s="168" t="s">
        <v>433</v>
      </c>
      <c r="E694" s="168" t="s">
        <v>356</v>
      </c>
      <c r="F694" s="68">
        <v>30</v>
      </c>
      <c r="G694" s="16">
        <v>27</v>
      </c>
      <c r="H694" s="16">
        <v>28</v>
      </c>
      <c r="I694" s="16">
        <v>31</v>
      </c>
      <c r="J694" s="69">
        <v>32</v>
      </c>
      <c r="K694" s="68">
        <v>23</v>
      </c>
      <c r="L694" s="16">
        <v>15</v>
      </c>
      <c r="M694" s="16">
        <v>19</v>
      </c>
      <c r="N694" s="16">
        <v>27</v>
      </c>
      <c r="O694" s="69">
        <v>30</v>
      </c>
      <c r="P694" s="68">
        <v>6</v>
      </c>
      <c r="Q694" s="16">
        <v>0</v>
      </c>
      <c r="R694" s="16">
        <v>3</v>
      </c>
      <c r="S694" s="16">
        <v>10</v>
      </c>
      <c r="T694" s="69">
        <v>13</v>
      </c>
    </row>
    <row r="695" spans="1:20">
      <c r="A695" s="16">
        <v>2016</v>
      </c>
      <c r="B695" s="168" t="s">
        <v>865</v>
      </c>
      <c r="C695" s="168" t="s">
        <v>739</v>
      </c>
      <c r="D695" s="168" t="s">
        <v>433</v>
      </c>
      <c r="E695" s="168" t="s">
        <v>357</v>
      </c>
      <c r="F695" s="68">
        <v>29</v>
      </c>
      <c r="G695" s="16">
        <v>26</v>
      </c>
      <c r="H695" s="16">
        <v>28</v>
      </c>
      <c r="I695" s="16">
        <v>31</v>
      </c>
      <c r="J695" s="69">
        <v>32</v>
      </c>
      <c r="K695" s="68">
        <v>21</v>
      </c>
      <c r="L695" s="16">
        <v>13</v>
      </c>
      <c r="M695" s="16">
        <v>17</v>
      </c>
      <c r="N695" s="16">
        <v>25</v>
      </c>
      <c r="O695" s="69">
        <v>28</v>
      </c>
      <c r="P695" s="68">
        <v>8</v>
      </c>
      <c r="Q695" s="16">
        <v>1</v>
      </c>
      <c r="R695" s="16">
        <v>4</v>
      </c>
      <c r="S695" s="16">
        <v>11</v>
      </c>
      <c r="T695" s="69">
        <v>15</v>
      </c>
    </row>
    <row r="696" spans="1:20">
      <c r="A696" s="16">
        <v>2016</v>
      </c>
      <c r="B696" s="168" t="s">
        <v>865</v>
      </c>
      <c r="C696" s="168" t="s">
        <v>739</v>
      </c>
      <c r="D696" s="168" t="s">
        <v>433</v>
      </c>
      <c r="E696" s="168" t="s">
        <v>358</v>
      </c>
      <c r="F696" s="68">
        <v>29</v>
      </c>
      <c r="G696" s="16">
        <v>26</v>
      </c>
      <c r="H696" s="16">
        <v>28</v>
      </c>
      <c r="I696" s="16">
        <v>31</v>
      </c>
      <c r="J696" s="69">
        <v>32</v>
      </c>
      <c r="K696" s="68">
        <v>19</v>
      </c>
      <c r="L696" s="16">
        <v>11</v>
      </c>
      <c r="M696" s="16">
        <v>15</v>
      </c>
      <c r="N696" s="16">
        <v>23</v>
      </c>
      <c r="O696" s="69">
        <v>27</v>
      </c>
      <c r="P696" s="68">
        <v>10</v>
      </c>
      <c r="Q696" s="16">
        <v>2</v>
      </c>
      <c r="R696" s="16">
        <v>6</v>
      </c>
      <c r="S696" s="16">
        <v>13</v>
      </c>
      <c r="T696" s="69">
        <v>16</v>
      </c>
    </row>
    <row r="697" spans="1:20">
      <c r="A697" s="16">
        <v>2016</v>
      </c>
      <c r="B697" s="168" t="s">
        <v>865</v>
      </c>
      <c r="C697" s="168" t="s">
        <v>739</v>
      </c>
      <c r="D697" s="168" t="s">
        <v>433</v>
      </c>
      <c r="E697" s="168" t="s">
        <v>359</v>
      </c>
      <c r="F697" s="68">
        <v>28</v>
      </c>
      <c r="G697" s="16">
        <v>25</v>
      </c>
      <c r="H697" s="16">
        <v>27</v>
      </c>
      <c r="I697" s="16">
        <v>30</v>
      </c>
      <c r="J697" s="69">
        <v>32</v>
      </c>
      <c r="K697" s="68">
        <v>16</v>
      </c>
      <c r="L697" s="16">
        <v>9</v>
      </c>
      <c r="M697" s="16">
        <v>13</v>
      </c>
      <c r="N697" s="16">
        <v>20</v>
      </c>
      <c r="O697" s="69">
        <v>25</v>
      </c>
      <c r="P697" s="68">
        <v>12</v>
      </c>
      <c r="Q697" s="16">
        <v>4</v>
      </c>
      <c r="R697" s="16">
        <v>8</v>
      </c>
      <c r="S697" s="16">
        <v>15</v>
      </c>
      <c r="T697" s="69">
        <v>18</v>
      </c>
    </row>
    <row r="698" spans="1:20">
      <c r="A698" s="16">
        <v>2016</v>
      </c>
      <c r="B698" s="168" t="s">
        <v>865</v>
      </c>
      <c r="C698" s="168" t="s">
        <v>739</v>
      </c>
      <c r="D698" s="168" t="s">
        <v>433</v>
      </c>
      <c r="E698" s="168" t="s">
        <v>360</v>
      </c>
      <c r="F698" s="68">
        <v>28</v>
      </c>
      <c r="G698" s="16">
        <v>24</v>
      </c>
      <c r="H698" s="16">
        <v>26</v>
      </c>
      <c r="I698" s="16">
        <v>29</v>
      </c>
      <c r="J698" s="69">
        <v>31</v>
      </c>
      <c r="K698" s="68">
        <v>14</v>
      </c>
      <c r="L698" s="16">
        <v>6</v>
      </c>
      <c r="M698" s="16">
        <v>10</v>
      </c>
      <c r="N698" s="16">
        <v>18</v>
      </c>
      <c r="O698" s="69">
        <v>22</v>
      </c>
      <c r="P698" s="68">
        <v>14</v>
      </c>
      <c r="Q698" s="16">
        <v>6</v>
      </c>
      <c r="R698" s="16">
        <v>10</v>
      </c>
      <c r="S698" s="16">
        <v>17</v>
      </c>
      <c r="T698" s="69">
        <v>20</v>
      </c>
    </row>
    <row r="699" spans="1:20">
      <c r="A699" s="16">
        <v>2016</v>
      </c>
      <c r="B699" s="168" t="s">
        <v>865</v>
      </c>
      <c r="C699" s="168" t="s">
        <v>739</v>
      </c>
      <c r="D699" s="168" t="s">
        <v>433</v>
      </c>
      <c r="E699" s="168" t="s">
        <v>361</v>
      </c>
      <c r="F699" s="68">
        <v>27</v>
      </c>
      <c r="G699" s="16">
        <v>22</v>
      </c>
      <c r="H699" s="16">
        <v>25</v>
      </c>
      <c r="I699" s="16">
        <v>29</v>
      </c>
      <c r="J699" s="69">
        <v>30</v>
      </c>
      <c r="K699" s="68">
        <v>11</v>
      </c>
      <c r="L699" s="16">
        <v>4</v>
      </c>
      <c r="M699" s="16">
        <v>7</v>
      </c>
      <c r="N699" s="16">
        <v>15</v>
      </c>
      <c r="O699" s="69">
        <v>19</v>
      </c>
      <c r="P699" s="68">
        <v>16</v>
      </c>
      <c r="Q699" s="16">
        <v>8</v>
      </c>
      <c r="R699" s="16">
        <v>12</v>
      </c>
      <c r="S699" s="16">
        <v>19</v>
      </c>
      <c r="T699" s="69">
        <v>22</v>
      </c>
    </row>
    <row r="700" spans="1:20">
      <c r="A700" s="16">
        <v>2016</v>
      </c>
      <c r="B700" s="168" t="s">
        <v>865</v>
      </c>
      <c r="C700" s="168" t="s">
        <v>739</v>
      </c>
      <c r="D700" s="168" t="s">
        <v>433</v>
      </c>
      <c r="E700" s="168" t="s">
        <v>362</v>
      </c>
      <c r="F700" s="68">
        <v>26</v>
      </c>
      <c r="G700" s="16">
        <v>19</v>
      </c>
      <c r="H700" s="16">
        <v>24</v>
      </c>
      <c r="I700" s="16">
        <v>28</v>
      </c>
      <c r="J700" s="69">
        <v>30</v>
      </c>
      <c r="K700" s="68">
        <v>8</v>
      </c>
      <c r="L700" s="16">
        <v>1</v>
      </c>
      <c r="M700" s="16">
        <v>5</v>
      </c>
      <c r="N700" s="16">
        <v>12</v>
      </c>
      <c r="O700" s="69">
        <v>16</v>
      </c>
      <c r="P700" s="68">
        <v>17</v>
      </c>
      <c r="Q700" s="16">
        <v>8</v>
      </c>
      <c r="R700" s="16">
        <v>13</v>
      </c>
      <c r="S700" s="16">
        <v>20</v>
      </c>
      <c r="T700" s="69">
        <v>23</v>
      </c>
    </row>
    <row r="701" spans="1:20">
      <c r="A701" s="16">
        <v>2016</v>
      </c>
      <c r="B701" s="168" t="s">
        <v>865</v>
      </c>
      <c r="C701" s="168" t="s">
        <v>739</v>
      </c>
      <c r="D701" s="168" t="s">
        <v>433</v>
      </c>
      <c r="E701" s="168" t="s">
        <v>363</v>
      </c>
      <c r="F701" s="68">
        <v>25</v>
      </c>
      <c r="G701" s="16">
        <v>17</v>
      </c>
      <c r="H701" s="16">
        <v>22</v>
      </c>
      <c r="I701" s="16">
        <v>27</v>
      </c>
      <c r="J701" s="69">
        <v>29</v>
      </c>
      <c r="K701" s="68">
        <v>7</v>
      </c>
      <c r="L701" s="16">
        <v>0</v>
      </c>
      <c r="M701" s="16">
        <v>3</v>
      </c>
      <c r="N701" s="16">
        <v>10</v>
      </c>
      <c r="O701" s="69">
        <v>14</v>
      </c>
      <c r="P701" s="68">
        <v>17</v>
      </c>
      <c r="Q701" s="16">
        <v>8</v>
      </c>
      <c r="R701" s="16">
        <v>13</v>
      </c>
      <c r="S701" s="16">
        <v>20</v>
      </c>
      <c r="T701" s="69">
        <v>23</v>
      </c>
    </row>
    <row r="702" spans="1:20">
      <c r="A702" s="16">
        <v>2016</v>
      </c>
      <c r="B702" s="168" t="s">
        <v>865</v>
      </c>
      <c r="C702" s="168" t="s">
        <v>739</v>
      </c>
      <c r="D702" s="168" t="s">
        <v>433</v>
      </c>
      <c r="E702" s="168" t="s">
        <v>364</v>
      </c>
      <c r="F702" s="68">
        <v>24</v>
      </c>
      <c r="G702" s="16">
        <v>13</v>
      </c>
      <c r="H702" s="16">
        <v>20</v>
      </c>
      <c r="I702" s="16">
        <v>27</v>
      </c>
      <c r="J702" s="69">
        <v>28</v>
      </c>
      <c r="K702" s="68">
        <v>6</v>
      </c>
      <c r="L702" s="16">
        <v>0</v>
      </c>
      <c r="M702" s="16">
        <v>2</v>
      </c>
      <c r="N702" s="16">
        <v>9</v>
      </c>
      <c r="O702" s="69">
        <v>13</v>
      </c>
      <c r="P702" s="68">
        <v>17</v>
      </c>
      <c r="Q702" s="16">
        <v>7</v>
      </c>
      <c r="R702" s="16">
        <v>13</v>
      </c>
      <c r="S702" s="16">
        <v>20</v>
      </c>
      <c r="T702" s="69">
        <v>23</v>
      </c>
    </row>
    <row r="703" spans="1:20">
      <c r="A703" s="16">
        <v>2016</v>
      </c>
      <c r="B703" s="168" t="s">
        <v>865</v>
      </c>
      <c r="C703" s="168" t="s">
        <v>739</v>
      </c>
      <c r="D703" s="168" t="s">
        <v>433</v>
      </c>
      <c r="E703" s="168" t="s">
        <v>365</v>
      </c>
      <c r="F703" s="68">
        <v>22</v>
      </c>
      <c r="G703" s="16">
        <v>11</v>
      </c>
      <c r="H703" s="16">
        <v>18</v>
      </c>
      <c r="I703" s="16">
        <v>26</v>
      </c>
      <c r="J703" s="69">
        <v>28</v>
      </c>
      <c r="K703" s="68">
        <v>5</v>
      </c>
      <c r="L703" s="16">
        <v>0</v>
      </c>
      <c r="M703" s="16">
        <v>1</v>
      </c>
      <c r="N703" s="16">
        <v>8</v>
      </c>
      <c r="O703" s="69">
        <v>12</v>
      </c>
      <c r="P703" s="68">
        <v>16</v>
      </c>
      <c r="Q703" s="16">
        <v>6</v>
      </c>
      <c r="R703" s="16">
        <v>12</v>
      </c>
      <c r="S703" s="16">
        <v>19</v>
      </c>
      <c r="T703" s="69">
        <v>22</v>
      </c>
    </row>
    <row r="704" spans="1:20">
      <c r="A704" s="16">
        <v>2016</v>
      </c>
      <c r="B704" s="168" t="s">
        <v>865</v>
      </c>
      <c r="C704" s="168" t="s">
        <v>739</v>
      </c>
      <c r="D704" s="168" t="s">
        <v>433</v>
      </c>
      <c r="E704" s="168" t="s">
        <v>737</v>
      </c>
      <c r="F704" s="68">
        <v>21</v>
      </c>
      <c r="G704" s="16">
        <v>8</v>
      </c>
      <c r="H704" s="16">
        <v>16</v>
      </c>
      <c r="I704" s="16">
        <v>25</v>
      </c>
      <c r="J704" s="69">
        <v>27</v>
      </c>
      <c r="K704" s="68">
        <v>4</v>
      </c>
      <c r="L704" s="16">
        <v>0</v>
      </c>
      <c r="M704" s="16">
        <v>1</v>
      </c>
      <c r="N704" s="16">
        <v>7</v>
      </c>
      <c r="O704" s="69">
        <v>11</v>
      </c>
      <c r="P704" s="68">
        <v>15</v>
      </c>
      <c r="Q704" s="16">
        <v>5</v>
      </c>
      <c r="R704" s="16">
        <v>11</v>
      </c>
      <c r="S704" s="16">
        <v>19</v>
      </c>
      <c r="T704" s="69">
        <v>21</v>
      </c>
    </row>
    <row r="705" spans="1:20">
      <c r="A705" s="16">
        <v>2016</v>
      </c>
      <c r="B705" s="168" t="s">
        <v>865</v>
      </c>
      <c r="C705" s="168" t="s">
        <v>739</v>
      </c>
      <c r="D705" s="168" t="s">
        <v>863</v>
      </c>
      <c r="E705" s="168" t="s">
        <v>1109</v>
      </c>
      <c r="F705" s="68">
        <v>28</v>
      </c>
      <c r="G705" s="16">
        <v>28</v>
      </c>
      <c r="H705" s="16">
        <v>28</v>
      </c>
      <c r="I705" s="16">
        <v>31</v>
      </c>
      <c r="J705" s="69">
        <v>32</v>
      </c>
      <c r="K705" s="68">
        <v>28</v>
      </c>
      <c r="L705" s="16">
        <v>23</v>
      </c>
      <c r="M705" s="16">
        <v>26</v>
      </c>
      <c r="N705" s="16">
        <v>29</v>
      </c>
      <c r="O705" s="69">
        <v>31</v>
      </c>
      <c r="P705" s="68">
        <v>1</v>
      </c>
      <c r="Q705" s="16">
        <v>0</v>
      </c>
      <c r="R705" s="16">
        <v>0</v>
      </c>
      <c r="S705" s="16">
        <v>3</v>
      </c>
      <c r="T705" s="69">
        <v>6</v>
      </c>
    </row>
    <row r="706" spans="1:20">
      <c r="A706" s="16">
        <v>2016</v>
      </c>
      <c r="B706" s="168" t="s">
        <v>865</v>
      </c>
      <c r="C706" s="168" t="s">
        <v>739</v>
      </c>
      <c r="D706" s="168" t="s">
        <v>863</v>
      </c>
      <c r="E706" s="168" t="s">
        <v>369</v>
      </c>
      <c r="F706" s="68">
        <v>30</v>
      </c>
      <c r="G706" s="16">
        <v>28</v>
      </c>
      <c r="H706" s="16">
        <v>28</v>
      </c>
      <c r="I706" s="16">
        <v>32</v>
      </c>
      <c r="J706" s="69">
        <v>32</v>
      </c>
      <c r="K706" s="68">
        <v>27</v>
      </c>
      <c r="L706" s="16">
        <v>21</v>
      </c>
      <c r="M706" s="16">
        <v>24</v>
      </c>
      <c r="N706" s="16">
        <v>29</v>
      </c>
      <c r="O706" s="69">
        <v>31</v>
      </c>
      <c r="P706" s="68">
        <v>2</v>
      </c>
      <c r="Q706" s="16">
        <v>0</v>
      </c>
      <c r="R706" s="16">
        <v>0</v>
      </c>
      <c r="S706" s="16">
        <v>5</v>
      </c>
      <c r="T706" s="69">
        <v>8</v>
      </c>
    </row>
    <row r="707" spans="1:20">
      <c r="A707" s="16">
        <v>2016</v>
      </c>
      <c r="B707" s="168" t="s">
        <v>865</v>
      </c>
      <c r="C707" s="168" t="s">
        <v>739</v>
      </c>
      <c r="D707" s="168" t="s">
        <v>863</v>
      </c>
      <c r="E707" s="168" t="s">
        <v>355</v>
      </c>
      <c r="F707" s="68">
        <v>30</v>
      </c>
      <c r="G707" s="16">
        <v>28</v>
      </c>
      <c r="H707" s="16">
        <v>28</v>
      </c>
      <c r="I707" s="16">
        <v>32</v>
      </c>
      <c r="J707" s="69">
        <v>32</v>
      </c>
      <c r="K707" s="68">
        <v>26</v>
      </c>
      <c r="L707" s="16">
        <v>19</v>
      </c>
      <c r="M707" s="16">
        <v>22</v>
      </c>
      <c r="N707" s="16">
        <v>28</v>
      </c>
      <c r="O707" s="69">
        <v>31</v>
      </c>
      <c r="P707" s="68">
        <v>4</v>
      </c>
      <c r="Q707" s="16">
        <v>0</v>
      </c>
      <c r="R707" s="16">
        <v>1</v>
      </c>
      <c r="S707" s="16">
        <v>7</v>
      </c>
      <c r="T707" s="69">
        <v>11</v>
      </c>
    </row>
    <row r="708" spans="1:20">
      <c r="A708" s="16">
        <v>2016</v>
      </c>
      <c r="B708" s="168" t="s">
        <v>865</v>
      </c>
      <c r="C708" s="168" t="s">
        <v>739</v>
      </c>
      <c r="D708" s="168" t="s">
        <v>863</v>
      </c>
      <c r="E708" s="168" t="s">
        <v>356</v>
      </c>
      <c r="F708" s="68">
        <v>30</v>
      </c>
      <c r="G708" s="16">
        <v>27</v>
      </c>
      <c r="H708" s="16">
        <v>28</v>
      </c>
      <c r="I708" s="16">
        <v>32</v>
      </c>
      <c r="J708" s="69">
        <v>32</v>
      </c>
      <c r="K708" s="68">
        <v>24</v>
      </c>
      <c r="L708" s="16">
        <v>16</v>
      </c>
      <c r="M708" s="16">
        <v>20</v>
      </c>
      <c r="N708" s="16">
        <v>28</v>
      </c>
      <c r="O708" s="69">
        <v>30</v>
      </c>
      <c r="P708" s="68">
        <v>5</v>
      </c>
      <c r="Q708" s="16">
        <v>0</v>
      </c>
      <c r="R708" s="16">
        <v>2</v>
      </c>
      <c r="S708" s="16">
        <v>9</v>
      </c>
      <c r="T708" s="69">
        <v>13</v>
      </c>
    </row>
    <row r="709" spans="1:20">
      <c r="A709" s="16">
        <v>2016</v>
      </c>
      <c r="B709" s="168" t="s">
        <v>865</v>
      </c>
      <c r="C709" s="168" t="s">
        <v>739</v>
      </c>
      <c r="D709" s="168" t="s">
        <v>863</v>
      </c>
      <c r="E709" s="168" t="s">
        <v>357</v>
      </c>
      <c r="F709" s="68">
        <v>29</v>
      </c>
      <c r="G709" s="16">
        <v>27</v>
      </c>
      <c r="H709" s="16">
        <v>28</v>
      </c>
      <c r="I709" s="16">
        <v>31</v>
      </c>
      <c r="J709" s="69">
        <v>32</v>
      </c>
      <c r="K709" s="68">
        <v>22</v>
      </c>
      <c r="L709" s="16">
        <v>14</v>
      </c>
      <c r="M709" s="16">
        <v>18</v>
      </c>
      <c r="N709" s="16">
        <v>26</v>
      </c>
      <c r="O709" s="69">
        <v>29</v>
      </c>
      <c r="P709" s="68">
        <v>7</v>
      </c>
      <c r="Q709" s="16">
        <v>1</v>
      </c>
      <c r="R709" s="16">
        <v>4</v>
      </c>
      <c r="S709" s="16">
        <v>11</v>
      </c>
      <c r="T709" s="69">
        <v>14</v>
      </c>
    </row>
    <row r="710" spans="1:20">
      <c r="A710" s="16">
        <v>2016</v>
      </c>
      <c r="B710" s="168" t="s">
        <v>865</v>
      </c>
      <c r="C710" s="168" t="s">
        <v>739</v>
      </c>
      <c r="D710" s="168" t="s">
        <v>863</v>
      </c>
      <c r="E710" s="168" t="s">
        <v>358</v>
      </c>
      <c r="F710" s="68">
        <v>29</v>
      </c>
      <c r="G710" s="16">
        <v>26</v>
      </c>
      <c r="H710" s="16">
        <v>28</v>
      </c>
      <c r="I710" s="16">
        <v>31</v>
      </c>
      <c r="J710" s="69">
        <v>32</v>
      </c>
      <c r="K710" s="68">
        <v>20</v>
      </c>
      <c r="L710" s="16">
        <v>13</v>
      </c>
      <c r="M710" s="16">
        <v>16</v>
      </c>
      <c r="N710" s="16">
        <v>24</v>
      </c>
      <c r="O710" s="69">
        <v>28</v>
      </c>
      <c r="P710" s="68">
        <v>9</v>
      </c>
      <c r="Q710" s="16">
        <v>1</v>
      </c>
      <c r="R710" s="16">
        <v>5</v>
      </c>
      <c r="S710" s="16">
        <v>12</v>
      </c>
      <c r="T710" s="69">
        <v>15</v>
      </c>
    </row>
    <row r="711" spans="1:20">
      <c r="A711" s="16">
        <v>2016</v>
      </c>
      <c r="B711" s="168" t="s">
        <v>865</v>
      </c>
      <c r="C711" s="168" t="s">
        <v>739</v>
      </c>
      <c r="D711" s="168" t="s">
        <v>863</v>
      </c>
      <c r="E711" s="168" t="s">
        <v>359</v>
      </c>
      <c r="F711" s="68">
        <v>28</v>
      </c>
      <c r="G711" s="16">
        <v>26</v>
      </c>
      <c r="H711" s="16">
        <v>28</v>
      </c>
      <c r="I711" s="16">
        <v>30</v>
      </c>
      <c r="J711" s="69">
        <v>32</v>
      </c>
      <c r="K711" s="68">
        <v>18</v>
      </c>
      <c r="L711" s="16">
        <v>10</v>
      </c>
      <c r="M711" s="16">
        <v>14</v>
      </c>
      <c r="N711" s="16">
        <v>22</v>
      </c>
      <c r="O711" s="69">
        <v>26</v>
      </c>
      <c r="P711" s="68">
        <v>11</v>
      </c>
      <c r="Q711" s="16">
        <v>3</v>
      </c>
      <c r="R711" s="16">
        <v>7</v>
      </c>
      <c r="S711" s="16">
        <v>14</v>
      </c>
      <c r="T711" s="69">
        <v>17</v>
      </c>
    </row>
    <row r="712" spans="1:20">
      <c r="A712" s="16">
        <v>2016</v>
      </c>
      <c r="B712" s="168" t="s">
        <v>865</v>
      </c>
      <c r="C712" s="168" t="s">
        <v>739</v>
      </c>
      <c r="D712" s="168" t="s">
        <v>863</v>
      </c>
      <c r="E712" s="168" t="s">
        <v>360</v>
      </c>
      <c r="F712" s="68">
        <v>28</v>
      </c>
      <c r="G712" s="16">
        <v>25</v>
      </c>
      <c r="H712" s="16">
        <v>27</v>
      </c>
      <c r="I712" s="16">
        <v>30</v>
      </c>
      <c r="J712" s="69">
        <v>32</v>
      </c>
      <c r="K712" s="68">
        <v>15</v>
      </c>
      <c r="L712" s="16">
        <v>8</v>
      </c>
      <c r="M712" s="16">
        <v>11</v>
      </c>
      <c r="N712" s="16">
        <v>19</v>
      </c>
      <c r="O712" s="69">
        <v>23</v>
      </c>
      <c r="P712" s="68">
        <v>13</v>
      </c>
      <c r="Q712" s="16">
        <v>5</v>
      </c>
      <c r="R712" s="16">
        <v>10</v>
      </c>
      <c r="S712" s="16">
        <v>17</v>
      </c>
      <c r="T712" s="69">
        <v>20</v>
      </c>
    </row>
    <row r="713" spans="1:20">
      <c r="A713" s="16">
        <v>2016</v>
      </c>
      <c r="B713" s="168" t="s">
        <v>865</v>
      </c>
      <c r="C713" s="168" t="s">
        <v>739</v>
      </c>
      <c r="D713" s="168" t="s">
        <v>863</v>
      </c>
      <c r="E713" s="168" t="s">
        <v>361</v>
      </c>
      <c r="F713" s="68">
        <v>28</v>
      </c>
      <c r="G713" s="16">
        <v>24</v>
      </c>
      <c r="H713" s="16">
        <v>26</v>
      </c>
      <c r="I713" s="16">
        <v>29</v>
      </c>
      <c r="J713" s="69">
        <v>31</v>
      </c>
      <c r="K713" s="68">
        <v>12</v>
      </c>
      <c r="L713" s="16">
        <v>5</v>
      </c>
      <c r="M713" s="16">
        <v>8</v>
      </c>
      <c r="N713" s="16">
        <v>16</v>
      </c>
      <c r="O713" s="69">
        <v>20</v>
      </c>
      <c r="P713" s="68">
        <v>15</v>
      </c>
      <c r="Q713" s="16">
        <v>8</v>
      </c>
      <c r="R713" s="16">
        <v>12</v>
      </c>
      <c r="S713" s="16">
        <v>19</v>
      </c>
      <c r="T713" s="69">
        <v>22</v>
      </c>
    </row>
    <row r="714" spans="1:20">
      <c r="A714" s="16">
        <v>2016</v>
      </c>
      <c r="B714" s="168" t="s">
        <v>865</v>
      </c>
      <c r="C714" s="168" t="s">
        <v>739</v>
      </c>
      <c r="D714" s="168" t="s">
        <v>863</v>
      </c>
      <c r="E714" s="168" t="s">
        <v>362</v>
      </c>
      <c r="F714" s="68">
        <v>27</v>
      </c>
      <c r="G714" s="16">
        <v>22</v>
      </c>
      <c r="H714" s="16">
        <v>25</v>
      </c>
      <c r="I714" s="16">
        <v>28</v>
      </c>
      <c r="J714" s="69">
        <v>30</v>
      </c>
      <c r="K714" s="68">
        <v>9</v>
      </c>
      <c r="L714" s="16">
        <v>3</v>
      </c>
      <c r="M714" s="16">
        <v>6</v>
      </c>
      <c r="N714" s="16">
        <v>13</v>
      </c>
      <c r="O714" s="69">
        <v>17</v>
      </c>
      <c r="P714" s="68">
        <v>17</v>
      </c>
      <c r="Q714" s="16">
        <v>9</v>
      </c>
      <c r="R714" s="16">
        <v>13</v>
      </c>
      <c r="S714" s="16">
        <v>20</v>
      </c>
      <c r="T714" s="69">
        <v>23</v>
      </c>
    </row>
    <row r="715" spans="1:20">
      <c r="A715" s="16">
        <v>2016</v>
      </c>
      <c r="B715" s="168" t="s">
        <v>865</v>
      </c>
      <c r="C715" s="168" t="s">
        <v>739</v>
      </c>
      <c r="D715" s="168" t="s">
        <v>863</v>
      </c>
      <c r="E715" s="168" t="s">
        <v>363</v>
      </c>
      <c r="F715" s="68">
        <v>26</v>
      </c>
      <c r="G715" s="16">
        <v>20</v>
      </c>
      <c r="H715" s="16">
        <v>24</v>
      </c>
      <c r="I715" s="16">
        <v>28</v>
      </c>
      <c r="J715" s="69">
        <v>29</v>
      </c>
      <c r="K715" s="68">
        <v>7</v>
      </c>
      <c r="L715" s="16">
        <v>1</v>
      </c>
      <c r="M715" s="16">
        <v>4</v>
      </c>
      <c r="N715" s="16">
        <v>11</v>
      </c>
      <c r="O715" s="69">
        <v>15</v>
      </c>
      <c r="P715" s="68">
        <v>18</v>
      </c>
      <c r="Q715" s="16">
        <v>9</v>
      </c>
      <c r="R715" s="16">
        <v>14</v>
      </c>
      <c r="S715" s="16">
        <v>21</v>
      </c>
      <c r="T715" s="69">
        <v>23</v>
      </c>
    </row>
    <row r="716" spans="1:20">
      <c r="A716" s="16">
        <v>2016</v>
      </c>
      <c r="B716" s="168" t="s">
        <v>865</v>
      </c>
      <c r="C716" s="168" t="s">
        <v>739</v>
      </c>
      <c r="D716" s="168" t="s">
        <v>863</v>
      </c>
      <c r="E716" s="168" t="s">
        <v>364</v>
      </c>
      <c r="F716" s="68">
        <v>25</v>
      </c>
      <c r="G716" s="16">
        <v>17</v>
      </c>
      <c r="H716" s="16">
        <v>22</v>
      </c>
      <c r="I716" s="16">
        <v>27</v>
      </c>
      <c r="J716" s="69">
        <v>28</v>
      </c>
      <c r="K716" s="68">
        <v>6</v>
      </c>
      <c r="L716" s="16">
        <v>0</v>
      </c>
      <c r="M716" s="16">
        <v>3</v>
      </c>
      <c r="N716" s="16">
        <v>9</v>
      </c>
      <c r="O716" s="69">
        <v>14</v>
      </c>
      <c r="P716" s="68">
        <v>17</v>
      </c>
      <c r="Q716" s="16">
        <v>8</v>
      </c>
      <c r="R716" s="16">
        <v>14</v>
      </c>
      <c r="S716" s="16">
        <v>20</v>
      </c>
      <c r="T716" s="69">
        <v>23</v>
      </c>
    </row>
    <row r="717" spans="1:20">
      <c r="A717" s="16">
        <v>2016</v>
      </c>
      <c r="B717" s="168" t="s">
        <v>865</v>
      </c>
      <c r="C717" s="168" t="s">
        <v>739</v>
      </c>
      <c r="D717" s="168" t="s">
        <v>863</v>
      </c>
      <c r="E717" s="168" t="s">
        <v>365</v>
      </c>
      <c r="F717" s="68">
        <v>24</v>
      </c>
      <c r="G717" s="16">
        <v>15</v>
      </c>
      <c r="H717" s="16">
        <v>20</v>
      </c>
      <c r="I717" s="16">
        <v>26</v>
      </c>
      <c r="J717" s="69">
        <v>28</v>
      </c>
      <c r="K717" s="68">
        <v>6</v>
      </c>
      <c r="L717" s="16">
        <v>0</v>
      </c>
      <c r="M717" s="16">
        <v>2</v>
      </c>
      <c r="N717" s="16">
        <v>9</v>
      </c>
      <c r="O717" s="69">
        <v>13</v>
      </c>
      <c r="P717" s="68">
        <v>17</v>
      </c>
      <c r="Q717" s="16">
        <v>8</v>
      </c>
      <c r="R717" s="16">
        <v>13</v>
      </c>
      <c r="S717" s="16">
        <v>20</v>
      </c>
      <c r="T717" s="69">
        <v>23</v>
      </c>
    </row>
    <row r="718" spans="1:20">
      <c r="A718" s="16">
        <v>2016</v>
      </c>
      <c r="B718" s="168" t="s">
        <v>865</v>
      </c>
      <c r="C718" s="168" t="s">
        <v>739</v>
      </c>
      <c r="D718" s="168" t="s">
        <v>863</v>
      </c>
      <c r="E718" s="168" t="s">
        <v>737</v>
      </c>
      <c r="F718" s="68">
        <v>22</v>
      </c>
      <c r="G718" s="16">
        <v>11</v>
      </c>
      <c r="H718" s="16">
        <v>18</v>
      </c>
      <c r="I718" s="16">
        <v>26</v>
      </c>
      <c r="J718" s="69">
        <v>28</v>
      </c>
      <c r="K718" s="68">
        <v>5</v>
      </c>
      <c r="L718" s="16">
        <v>0</v>
      </c>
      <c r="M718" s="16">
        <v>1</v>
      </c>
      <c r="N718" s="16">
        <v>8</v>
      </c>
      <c r="O718" s="69">
        <v>12</v>
      </c>
      <c r="P718" s="68">
        <v>16</v>
      </c>
      <c r="Q718" s="16">
        <v>6</v>
      </c>
      <c r="R718" s="16">
        <v>12</v>
      </c>
      <c r="S718" s="16">
        <v>19</v>
      </c>
      <c r="T718" s="69">
        <v>22</v>
      </c>
    </row>
    <row r="719" spans="1:20">
      <c r="A719" s="16">
        <v>2016</v>
      </c>
      <c r="B719" s="168" t="s">
        <v>865</v>
      </c>
      <c r="C719" s="168" t="s">
        <v>739</v>
      </c>
      <c r="D719" s="168" t="s">
        <v>738</v>
      </c>
      <c r="E719" s="168" t="s">
        <v>1109</v>
      </c>
      <c r="F719" s="68">
        <v>29</v>
      </c>
      <c r="G719" s="16">
        <v>28</v>
      </c>
      <c r="H719" s="16">
        <v>28</v>
      </c>
      <c r="I719" s="16">
        <v>31</v>
      </c>
      <c r="J719" s="69">
        <v>32</v>
      </c>
      <c r="K719" s="68">
        <v>28</v>
      </c>
      <c r="L719" s="16">
        <v>23</v>
      </c>
      <c r="M719" s="16">
        <v>26</v>
      </c>
      <c r="N719" s="16">
        <v>29</v>
      </c>
      <c r="O719" s="69">
        <v>32</v>
      </c>
      <c r="P719" s="68">
        <v>1</v>
      </c>
      <c r="Q719" s="16">
        <v>0</v>
      </c>
      <c r="R719" s="16">
        <v>0</v>
      </c>
      <c r="S719" s="16">
        <v>3</v>
      </c>
      <c r="T719" s="69">
        <v>6</v>
      </c>
    </row>
    <row r="720" spans="1:20">
      <c r="A720" s="16">
        <v>2016</v>
      </c>
      <c r="B720" s="168" t="s">
        <v>865</v>
      </c>
      <c r="C720" s="168" t="s">
        <v>739</v>
      </c>
      <c r="D720" s="168" t="s">
        <v>738</v>
      </c>
      <c r="E720" s="168" t="s">
        <v>369</v>
      </c>
      <c r="F720" s="68">
        <v>30</v>
      </c>
      <c r="G720" s="16">
        <v>28</v>
      </c>
      <c r="H720" s="16">
        <v>28</v>
      </c>
      <c r="I720" s="16">
        <v>32</v>
      </c>
      <c r="J720" s="69">
        <v>32</v>
      </c>
      <c r="K720" s="68">
        <v>28</v>
      </c>
      <c r="L720" s="16">
        <v>22</v>
      </c>
      <c r="M720" s="16">
        <v>25</v>
      </c>
      <c r="N720" s="16">
        <v>29</v>
      </c>
      <c r="O720" s="69">
        <v>32</v>
      </c>
      <c r="P720" s="68">
        <v>2</v>
      </c>
      <c r="Q720" s="16">
        <v>0</v>
      </c>
      <c r="R720" s="16">
        <v>0</v>
      </c>
      <c r="S720" s="16">
        <v>4</v>
      </c>
      <c r="T720" s="69">
        <v>8</v>
      </c>
    </row>
    <row r="721" spans="1:20">
      <c r="A721" s="16">
        <v>2016</v>
      </c>
      <c r="B721" s="168" t="s">
        <v>865</v>
      </c>
      <c r="C721" s="168" t="s">
        <v>739</v>
      </c>
      <c r="D721" s="168" t="s">
        <v>738</v>
      </c>
      <c r="E721" s="168" t="s">
        <v>355</v>
      </c>
      <c r="F721" s="68">
        <v>30</v>
      </c>
      <c r="G721" s="16">
        <v>28</v>
      </c>
      <c r="H721" s="16">
        <v>28</v>
      </c>
      <c r="I721" s="16">
        <v>32</v>
      </c>
      <c r="J721" s="69">
        <v>32</v>
      </c>
      <c r="K721" s="68">
        <v>27</v>
      </c>
      <c r="L721" s="16">
        <v>19</v>
      </c>
      <c r="M721" s="16">
        <v>23</v>
      </c>
      <c r="N721" s="16">
        <v>29</v>
      </c>
      <c r="O721" s="69">
        <v>31</v>
      </c>
      <c r="P721" s="68">
        <v>3</v>
      </c>
      <c r="Q721" s="16">
        <v>0</v>
      </c>
      <c r="R721" s="16">
        <v>1</v>
      </c>
      <c r="S721" s="16">
        <v>6</v>
      </c>
      <c r="T721" s="69">
        <v>10</v>
      </c>
    </row>
    <row r="722" spans="1:20">
      <c r="A722" s="16">
        <v>2016</v>
      </c>
      <c r="B722" s="168" t="s">
        <v>865</v>
      </c>
      <c r="C722" s="168" t="s">
        <v>739</v>
      </c>
      <c r="D722" s="168" t="s">
        <v>738</v>
      </c>
      <c r="E722" s="168" t="s">
        <v>356</v>
      </c>
      <c r="F722" s="68">
        <v>30</v>
      </c>
      <c r="G722" s="16">
        <v>28</v>
      </c>
      <c r="H722" s="16">
        <v>28</v>
      </c>
      <c r="I722" s="16">
        <v>32</v>
      </c>
      <c r="J722" s="69">
        <v>32</v>
      </c>
      <c r="K722" s="68">
        <v>25</v>
      </c>
      <c r="L722" s="16">
        <v>17</v>
      </c>
      <c r="M722" s="16">
        <v>21</v>
      </c>
      <c r="N722" s="16">
        <v>28</v>
      </c>
      <c r="O722" s="69">
        <v>30</v>
      </c>
      <c r="P722" s="68">
        <v>5</v>
      </c>
      <c r="Q722" s="16">
        <v>0</v>
      </c>
      <c r="R722" s="16">
        <v>2</v>
      </c>
      <c r="S722" s="16">
        <v>8</v>
      </c>
      <c r="T722" s="69">
        <v>12</v>
      </c>
    </row>
    <row r="723" spans="1:20">
      <c r="A723" s="16">
        <v>2016</v>
      </c>
      <c r="B723" s="168" t="s">
        <v>865</v>
      </c>
      <c r="C723" s="168" t="s">
        <v>739</v>
      </c>
      <c r="D723" s="168" t="s">
        <v>738</v>
      </c>
      <c r="E723" s="168" t="s">
        <v>357</v>
      </c>
      <c r="F723" s="68">
        <v>29</v>
      </c>
      <c r="G723" s="16">
        <v>27</v>
      </c>
      <c r="H723" s="16">
        <v>28</v>
      </c>
      <c r="I723" s="16">
        <v>31</v>
      </c>
      <c r="J723" s="69">
        <v>32</v>
      </c>
      <c r="K723" s="68">
        <v>23</v>
      </c>
      <c r="L723" s="16">
        <v>15</v>
      </c>
      <c r="M723" s="16">
        <v>19</v>
      </c>
      <c r="N723" s="16">
        <v>27</v>
      </c>
      <c r="O723" s="69">
        <v>29</v>
      </c>
      <c r="P723" s="68">
        <v>7</v>
      </c>
      <c r="Q723" s="16">
        <v>0</v>
      </c>
      <c r="R723" s="16">
        <v>3</v>
      </c>
      <c r="S723" s="16">
        <v>10</v>
      </c>
      <c r="T723" s="69">
        <v>13</v>
      </c>
    </row>
    <row r="724" spans="1:20">
      <c r="A724" s="16">
        <v>2016</v>
      </c>
      <c r="B724" s="168" t="s">
        <v>865</v>
      </c>
      <c r="C724" s="168" t="s">
        <v>739</v>
      </c>
      <c r="D724" s="168" t="s">
        <v>738</v>
      </c>
      <c r="E724" s="168" t="s">
        <v>358</v>
      </c>
      <c r="F724" s="68">
        <v>29</v>
      </c>
      <c r="G724" s="16">
        <v>26</v>
      </c>
      <c r="H724" s="16">
        <v>28</v>
      </c>
      <c r="I724" s="16">
        <v>31</v>
      </c>
      <c r="J724" s="69">
        <v>32</v>
      </c>
      <c r="K724" s="68">
        <v>21</v>
      </c>
      <c r="L724" s="16">
        <v>13</v>
      </c>
      <c r="M724" s="16">
        <v>17</v>
      </c>
      <c r="N724" s="16">
        <v>25</v>
      </c>
      <c r="O724" s="69">
        <v>28</v>
      </c>
      <c r="P724" s="68">
        <v>8</v>
      </c>
      <c r="Q724" s="16">
        <v>1</v>
      </c>
      <c r="R724" s="16">
        <v>5</v>
      </c>
      <c r="S724" s="16">
        <v>12</v>
      </c>
      <c r="T724" s="69">
        <v>15</v>
      </c>
    </row>
    <row r="725" spans="1:20">
      <c r="A725" s="16">
        <v>2016</v>
      </c>
      <c r="B725" s="168" t="s">
        <v>865</v>
      </c>
      <c r="C725" s="168" t="s">
        <v>739</v>
      </c>
      <c r="D725" s="168" t="s">
        <v>738</v>
      </c>
      <c r="E725" s="168" t="s">
        <v>359</v>
      </c>
      <c r="F725" s="68">
        <v>28</v>
      </c>
      <c r="G725" s="16">
        <v>26</v>
      </c>
      <c r="H725" s="16">
        <v>28</v>
      </c>
      <c r="I725" s="16">
        <v>31</v>
      </c>
      <c r="J725" s="69">
        <v>32</v>
      </c>
      <c r="K725" s="68">
        <v>18</v>
      </c>
      <c r="L725" s="16">
        <v>11</v>
      </c>
      <c r="M725" s="16">
        <v>15</v>
      </c>
      <c r="N725" s="16">
        <v>22</v>
      </c>
      <c r="O725" s="69">
        <v>27</v>
      </c>
      <c r="P725" s="68">
        <v>10</v>
      </c>
      <c r="Q725" s="16">
        <v>2</v>
      </c>
      <c r="R725" s="16">
        <v>7</v>
      </c>
      <c r="S725" s="16">
        <v>14</v>
      </c>
      <c r="T725" s="69">
        <v>17</v>
      </c>
    </row>
    <row r="726" spans="1:20">
      <c r="A726" s="16">
        <v>2016</v>
      </c>
      <c r="B726" s="168" t="s">
        <v>865</v>
      </c>
      <c r="C726" s="168" t="s">
        <v>739</v>
      </c>
      <c r="D726" s="168" t="s">
        <v>738</v>
      </c>
      <c r="E726" s="168" t="s">
        <v>360</v>
      </c>
      <c r="F726" s="68">
        <v>28</v>
      </c>
      <c r="G726" s="16">
        <v>25</v>
      </c>
      <c r="H726" s="16">
        <v>27</v>
      </c>
      <c r="I726" s="16">
        <v>30</v>
      </c>
      <c r="J726" s="69">
        <v>32</v>
      </c>
      <c r="K726" s="68">
        <v>16</v>
      </c>
      <c r="L726" s="16">
        <v>8</v>
      </c>
      <c r="M726" s="16">
        <v>12</v>
      </c>
      <c r="N726" s="16">
        <v>20</v>
      </c>
      <c r="O726" s="69">
        <v>25</v>
      </c>
      <c r="P726" s="68">
        <v>12</v>
      </c>
      <c r="Q726" s="16">
        <v>4</v>
      </c>
      <c r="R726" s="16">
        <v>9</v>
      </c>
      <c r="S726" s="16">
        <v>16</v>
      </c>
      <c r="T726" s="69">
        <v>19</v>
      </c>
    </row>
    <row r="727" spans="1:20">
      <c r="A727" s="16">
        <v>2016</v>
      </c>
      <c r="B727" s="168" t="s">
        <v>865</v>
      </c>
      <c r="C727" s="168" t="s">
        <v>739</v>
      </c>
      <c r="D727" s="168" t="s">
        <v>738</v>
      </c>
      <c r="E727" s="168" t="s">
        <v>361</v>
      </c>
      <c r="F727" s="68">
        <v>28</v>
      </c>
      <c r="G727" s="16">
        <v>24</v>
      </c>
      <c r="H727" s="16">
        <v>27</v>
      </c>
      <c r="I727" s="16">
        <v>29</v>
      </c>
      <c r="J727" s="69">
        <v>31</v>
      </c>
      <c r="K727" s="68">
        <v>13</v>
      </c>
      <c r="L727" s="16">
        <v>6</v>
      </c>
      <c r="M727" s="16">
        <v>9</v>
      </c>
      <c r="N727" s="16">
        <v>17</v>
      </c>
      <c r="O727" s="69">
        <v>21</v>
      </c>
      <c r="P727" s="68">
        <v>15</v>
      </c>
      <c r="Q727" s="16">
        <v>7</v>
      </c>
      <c r="R727" s="16">
        <v>11</v>
      </c>
      <c r="S727" s="16">
        <v>18</v>
      </c>
      <c r="T727" s="69">
        <v>21</v>
      </c>
    </row>
    <row r="728" spans="1:20">
      <c r="A728" s="16">
        <v>2016</v>
      </c>
      <c r="B728" s="168" t="s">
        <v>865</v>
      </c>
      <c r="C728" s="168" t="s">
        <v>739</v>
      </c>
      <c r="D728" s="168" t="s">
        <v>738</v>
      </c>
      <c r="E728" s="168" t="s">
        <v>362</v>
      </c>
      <c r="F728" s="68">
        <v>28</v>
      </c>
      <c r="G728" s="16">
        <v>23</v>
      </c>
      <c r="H728" s="16">
        <v>26</v>
      </c>
      <c r="I728" s="16">
        <v>29</v>
      </c>
      <c r="J728" s="69">
        <v>31</v>
      </c>
      <c r="K728" s="68">
        <v>10</v>
      </c>
      <c r="L728" s="16">
        <v>4</v>
      </c>
      <c r="M728" s="16">
        <v>7</v>
      </c>
      <c r="N728" s="16">
        <v>14</v>
      </c>
      <c r="O728" s="69">
        <v>18</v>
      </c>
      <c r="P728" s="68">
        <v>17</v>
      </c>
      <c r="Q728" s="16">
        <v>9</v>
      </c>
      <c r="R728" s="16">
        <v>13</v>
      </c>
      <c r="S728" s="16">
        <v>20</v>
      </c>
      <c r="T728" s="69">
        <v>23</v>
      </c>
    </row>
    <row r="729" spans="1:20">
      <c r="A729" s="16">
        <v>2016</v>
      </c>
      <c r="B729" s="168" t="s">
        <v>865</v>
      </c>
      <c r="C729" s="168" t="s">
        <v>739</v>
      </c>
      <c r="D729" s="168" t="s">
        <v>738</v>
      </c>
      <c r="E729" s="168" t="s">
        <v>363</v>
      </c>
      <c r="F729" s="68">
        <v>27</v>
      </c>
      <c r="G729" s="16">
        <v>22</v>
      </c>
      <c r="H729" s="16">
        <v>25</v>
      </c>
      <c r="I729" s="16">
        <v>28</v>
      </c>
      <c r="J729" s="69">
        <v>30</v>
      </c>
      <c r="K729" s="68">
        <v>8</v>
      </c>
      <c r="L729" s="16">
        <v>2</v>
      </c>
      <c r="M729" s="16">
        <v>5</v>
      </c>
      <c r="N729" s="16">
        <v>12</v>
      </c>
      <c r="O729" s="69">
        <v>17</v>
      </c>
      <c r="P729" s="68">
        <v>18</v>
      </c>
      <c r="Q729" s="16">
        <v>9</v>
      </c>
      <c r="R729" s="16">
        <v>14</v>
      </c>
      <c r="S729" s="16">
        <v>21</v>
      </c>
      <c r="T729" s="69">
        <v>23</v>
      </c>
    </row>
    <row r="730" spans="1:20">
      <c r="A730" s="16">
        <v>2016</v>
      </c>
      <c r="B730" s="168" t="s">
        <v>865</v>
      </c>
      <c r="C730" s="168" t="s">
        <v>739</v>
      </c>
      <c r="D730" s="168" t="s">
        <v>738</v>
      </c>
      <c r="E730" s="168" t="s">
        <v>364</v>
      </c>
      <c r="F730" s="68">
        <v>26</v>
      </c>
      <c r="G730" s="16">
        <v>19</v>
      </c>
      <c r="H730" s="16">
        <v>23</v>
      </c>
      <c r="I730" s="16">
        <v>28</v>
      </c>
      <c r="J730" s="69">
        <v>29</v>
      </c>
      <c r="K730" s="68">
        <v>7</v>
      </c>
      <c r="L730" s="16">
        <v>1</v>
      </c>
      <c r="M730" s="16">
        <v>4</v>
      </c>
      <c r="N730" s="16">
        <v>11</v>
      </c>
      <c r="O730" s="69">
        <v>15</v>
      </c>
      <c r="P730" s="68">
        <v>18</v>
      </c>
      <c r="Q730" s="16">
        <v>9</v>
      </c>
      <c r="R730" s="16">
        <v>14</v>
      </c>
      <c r="S730" s="16">
        <v>21</v>
      </c>
      <c r="T730" s="69">
        <v>23</v>
      </c>
    </row>
    <row r="731" spans="1:20">
      <c r="A731" s="16">
        <v>2016</v>
      </c>
      <c r="B731" s="168" t="s">
        <v>865</v>
      </c>
      <c r="C731" s="168" t="s">
        <v>739</v>
      </c>
      <c r="D731" s="168" t="s">
        <v>738</v>
      </c>
      <c r="E731" s="168" t="s">
        <v>365</v>
      </c>
      <c r="F731" s="68">
        <v>25</v>
      </c>
      <c r="G731" s="16">
        <v>17</v>
      </c>
      <c r="H731" s="16">
        <v>22</v>
      </c>
      <c r="I731" s="16">
        <v>27</v>
      </c>
      <c r="J731" s="69">
        <v>28</v>
      </c>
      <c r="K731" s="68">
        <v>6</v>
      </c>
      <c r="L731" s="16">
        <v>0</v>
      </c>
      <c r="M731" s="16">
        <v>3</v>
      </c>
      <c r="N731" s="16">
        <v>10</v>
      </c>
      <c r="O731" s="69">
        <v>14</v>
      </c>
      <c r="P731" s="68">
        <v>17</v>
      </c>
      <c r="Q731" s="16">
        <v>9</v>
      </c>
      <c r="R731" s="16">
        <v>14</v>
      </c>
      <c r="S731" s="16">
        <v>20</v>
      </c>
      <c r="T731" s="69">
        <v>23</v>
      </c>
    </row>
    <row r="732" spans="1:20">
      <c r="A732" s="16">
        <v>2016</v>
      </c>
      <c r="B732" s="168" t="s">
        <v>865</v>
      </c>
      <c r="C732" s="168" t="s">
        <v>739</v>
      </c>
      <c r="D732" s="168" t="s">
        <v>738</v>
      </c>
      <c r="E732" s="168" t="s">
        <v>737</v>
      </c>
      <c r="F732" s="68">
        <v>24</v>
      </c>
      <c r="G732" s="16">
        <v>14</v>
      </c>
      <c r="H732" s="16">
        <v>20</v>
      </c>
      <c r="I732" s="16">
        <v>26</v>
      </c>
      <c r="J732" s="69">
        <v>28</v>
      </c>
      <c r="K732" s="68">
        <v>5</v>
      </c>
      <c r="L732" s="16">
        <v>0</v>
      </c>
      <c r="M732" s="16">
        <v>2</v>
      </c>
      <c r="N732" s="16">
        <v>8</v>
      </c>
      <c r="O732" s="69">
        <v>13</v>
      </c>
      <c r="P732" s="68">
        <v>17</v>
      </c>
      <c r="Q732" s="16">
        <v>7</v>
      </c>
      <c r="R732" s="16">
        <v>13</v>
      </c>
      <c r="S732" s="16">
        <v>20</v>
      </c>
      <c r="T732" s="69">
        <v>22</v>
      </c>
    </row>
    <row r="733" spans="1:20">
      <c r="A733" s="16">
        <v>2025</v>
      </c>
      <c r="B733" s="168" t="s">
        <v>865</v>
      </c>
      <c r="C733" s="168" t="s">
        <v>736</v>
      </c>
      <c r="D733" s="168" t="s">
        <v>432</v>
      </c>
      <c r="E733" s="168" t="s">
        <v>1109</v>
      </c>
      <c r="F733" s="68">
        <v>30</v>
      </c>
      <c r="G733" s="16">
        <v>27</v>
      </c>
      <c r="H733" s="16">
        <v>28</v>
      </c>
      <c r="I733" s="16">
        <v>32</v>
      </c>
      <c r="J733" s="69">
        <v>32</v>
      </c>
      <c r="K733" s="68">
        <v>27</v>
      </c>
      <c r="L733" s="16">
        <v>16</v>
      </c>
      <c r="M733" s="16">
        <v>22</v>
      </c>
      <c r="N733" s="16">
        <v>31</v>
      </c>
      <c r="O733" s="69">
        <v>32</v>
      </c>
      <c r="P733" s="68">
        <v>2</v>
      </c>
      <c r="Q733" s="16">
        <v>0</v>
      </c>
      <c r="R733" s="16">
        <v>0</v>
      </c>
      <c r="S733" s="16">
        <v>7</v>
      </c>
      <c r="T733" s="69">
        <v>13</v>
      </c>
    </row>
    <row r="734" spans="1:20">
      <c r="A734" s="16">
        <v>2025</v>
      </c>
      <c r="B734" s="168" t="s">
        <v>865</v>
      </c>
      <c r="C734" s="168" t="s">
        <v>736</v>
      </c>
      <c r="D734" s="168" t="s">
        <v>432</v>
      </c>
      <c r="E734" s="168" t="s">
        <v>369</v>
      </c>
      <c r="F734" s="68">
        <v>31</v>
      </c>
      <c r="G734" s="16">
        <v>27</v>
      </c>
      <c r="H734" s="16">
        <v>29</v>
      </c>
      <c r="I734" s="16">
        <v>32</v>
      </c>
      <c r="J734" s="69">
        <v>32</v>
      </c>
      <c r="K734" s="68">
        <v>29</v>
      </c>
      <c r="L734" s="16">
        <v>15</v>
      </c>
      <c r="M734" s="16">
        <v>22</v>
      </c>
      <c r="N734" s="16">
        <v>31</v>
      </c>
      <c r="O734" s="69">
        <v>32</v>
      </c>
      <c r="P734" s="68">
        <v>2</v>
      </c>
      <c r="Q734" s="16">
        <v>0</v>
      </c>
      <c r="R734" s="16">
        <v>0</v>
      </c>
      <c r="S734" s="16">
        <v>7</v>
      </c>
      <c r="T734" s="69">
        <v>13</v>
      </c>
    </row>
    <row r="735" spans="1:20">
      <c r="A735" s="16">
        <v>2025</v>
      </c>
      <c r="B735" s="168" t="s">
        <v>865</v>
      </c>
      <c r="C735" s="168" t="s">
        <v>736</v>
      </c>
      <c r="D735" s="168" t="s">
        <v>432</v>
      </c>
      <c r="E735" s="168" t="s">
        <v>355</v>
      </c>
      <c r="F735" s="68">
        <v>31</v>
      </c>
      <c r="G735" s="16">
        <v>27</v>
      </c>
      <c r="H735" s="16">
        <v>29</v>
      </c>
      <c r="I735" s="16">
        <v>32</v>
      </c>
      <c r="J735" s="69">
        <v>32</v>
      </c>
      <c r="K735" s="68">
        <v>30</v>
      </c>
      <c r="L735" s="16">
        <v>16</v>
      </c>
      <c r="M735" s="16">
        <v>23</v>
      </c>
      <c r="N735" s="16">
        <v>31</v>
      </c>
      <c r="O735" s="69">
        <v>32</v>
      </c>
      <c r="P735" s="68">
        <v>1</v>
      </c>
      <c r="Q735" s="16">
        <v>0</v>
      </c>
      <c r="R735" s="16">
        <v>0</v>
      </c>
      <c r="S735" s="16">
        <v>6</v>
      </c>
      <c r="T735" s="69">
        <v>12</v>
      </c>
    </row>
    <row r="736" spans="1:20">
      <c r="A736" s="16">
        <v>2025</v>
      </c>
      <c r="B736" s="168" t="s">
        <v>865</v>
      </c>
      <c r="C736" s="168" t="s">
        <v>736</v>
      </c>
      <c r="D736" s="168" t="s">
        <v>432</v>
      </c>
      <c r="E736" s="168" t="s">
        <v>356</v>
      </c>
      <c r="F736" s="68">
        <v>31</v>
      </c>
      <c r="G736" s="16">
        <v>26</v>
      </c>
      <c r="H736" s="16">
        <v>29</v>
      </c>
      <c r="I736" s="16">
        <v>32</v>
      </c>
      <c r="J736" s="69">
        <v>32</v>
      </c>
      <c r="K736" s="68">
        <v>29</v>
      </c>
      <c r="L736" s="16">
        <v>15</v>
      </c>
      <c r="M736" s="16">
        <v>23</v>
      </c>
      <c r="N736" s="16">
        <v>31</v>
      </c>
      <c r="O736" s="69">
        <v>32</v>
      </c>
      <c r="P736" s="68">
        <v>1</v>
      </c>
      <c r="Q736" s="16">
        <v>0</v>
      </c>
      <c r="R736" s="16">
        <v>0</v>
      </c>
      <c r="S736" s="16">
        <v>6</v>
      </c>
      <c r="T736" s="69">
        <v>12</v>
      </c>
    </row>
    <row r="737" spans="1:20">
      <c r="A737" s="16">
        <v>2025</v>
      </c>
      <c r="B737" s="168" t="s">
        <v>865</v>
      </c>
      <c r="C737" s="168" t="s">
        <v>736</v>
      </c>
      <c r="D737" s="168" t="s">
        <v>432</v>
      </c>
      <c r="E737" s="168" t="s">
        <v>357</v>
      </c>
      <c r="F737" s="68">
        <v>31</v>
      </c>
      <c r="G737" s="16">
        <v>24</v>
      </c>
      <c r="H737" s="16">
        <v>28</v>
      </c>
      <c r="I737" s="16">
        <v>32</v>
      </c>
      <c r="J737" s="69">
        <v>32</v>
      </c>
      <c r="K737" s="68">
        <v>29</v>
      </c>
      <c r="L737" s="16">
        <v>12</v>
      </c>
      <c r="M737" s="16">
        <v>20</v>
      </c>
      <c r="N737" s="16">
        <v>31</v>
      </c>
      <c r="O737" s="69">
        <v>32</v>
      </c>
      <c r="P737" s="68">
        <v>1</v>
      </c>
      <c r="Q737" s="16">
        <v>0</v>
      </c>
      <c r="R737" s="16">
        <v>0</v>
      </c>
      <c r="S737" s="16">
        <v>7</v>
      </c>
      <c r="T737" s="69">
        <v>13</v>
      </c>
    </row>
    <row r="738" spans="1:20">
      <c r="A738" s="16">
        <v>2025</v>
      </c>
      <c r="B738" s="168" t="s">
        <v>865</v>
      </c>
      <c r="C738" s="168" t="s">
        <v>736</v>
      </c>
      <c r="D738" s="168" t="s">
        <v>432</v>
      </c>
      <c r="E738" s="168" t="s">
        <v>358</v>
      </c>
      <c r="F738" s="68">
        <v>30</v>
      </c>
      <c r="G738" s="16">
        <v>22</v>
      </c>
      <c r="H738" s="16">
        <v>27</v>
      </c>
      <c r="I738" s="16">
        <v>32</v>
      </c>
      <c r="J738" s="69">
        <v>32</v>
      </c>
      <c r="K738" s="68">
        <v>28</v>
      </c>
      <c r="L738" s="16">
        <v>9</v>
      </c>
      <c r="M738" s="16">
        <v>18</v>
      </c>
      <c r="N738" s="16">
        <v>31</v>
      </c>
      <c r="O738" s="69">
        <v>32</v>
      </c>
      <c r="P738" s="68">
        <v>1</v>
      </c>
      <c r="Q738" s="16">
        <v>0</v>
      </c>
      <c r="R738" s="16">
        <v>0</v>
      </c>
      <c r="S738" s="16">
        <v>7</v>
      </c>
      <c r="T738" s="69">
        <v>13</v>
      </c>
    </row>
    <row r="739" spans="1:20">
      <c r="A739" s="16">
        <v>2025</v>
      </c>
      <c r="B739" s="168" t="s">
        <v>865</v>
      </c>
      <c r="C739" s="168" t="s">
        <v>736</v>
      </c>
      <c r="D739" s="168" t="s">
        <v>432</v>
      </c>
      <c r="E739" s="168" t="s">
        <v>359</v>
      </c>
      <c r="F739" s="68">
        <v>30</v>
      </c>
      <c r="G739" s="16">
        <v>20</v>
      </c>
      <c r="H739" s="16">
        <v>26</v>
      </c>
      <c r="I739" s="16">
        <v>32</v>
      </c>
      <c r="J739" s="69">
        <v>32</v>
      </c>
      <c r="K739" s="68">
        <v>27</v>
      </c>
      <c r="L739" s="16">
        <v>7</v>
      </c>
      <c r="M739" s="16">
        <v>16</v>
      </c>
      <c r="N739" s="16">
        <v>31</v>
      </c>
      <c r="O739" s="69">
        <v>32</v>
      </c>
      <c r="P739" s="68">
        <v>2</v>
      </c>
      <c r="Q739" s="16">
        <v>0</v>
      </c>
      <c r="R739" s="16">
        <v>0</v>
      </c>
      <c r="S739" s="16">
        <v>8</v>
      </c>
      <c r="T739" s="69">
        <v>13</v>
      </c>
    </row>
    <row r="740" spans="1:20">
      <c r="A740" s="16">
        <v>2025</v>
      </c>
      <c r="B740" s="168" t="s">
        <v>865</v>
      </c>
      <c r="C740" s="168" t="s">
        <v>736</v>
      </c>
      <c r="D740" s="168" t="s">
        <v>432</v>
      </c>
      <c r="E740" s="168" t="s">
        <v>360</v>
      </c>
      <c r="F740" s="68">
        <v>29</v>
      </c>
      <c r="G740" s="16">
        <v>15</v>
      </c>
      <c r="H740" s="16">
        <v>24</v>
      </c>
      <c r="I740" s="16">
        <v>31</v>
      </c>
      <c r="J740" s="69">
        <v>32</v>
      </c>
      <c r="K740" s="68">
        <v>24</v>
      </c>
      <c r="L740" s="16">
        <v>4</v>
      </c>
      <c r="M740" s="16">
        <v>13</v>
      </c>
      <c r="N740" s="16">
        <v>31</v>
      </c>
      <c r="O740" s="69">
        <v>32</v>
      </c>
      <c r="P740" s="68">
        <v>2</v>
      </c>
      <c r="Q740" s="16">
        <v>0</v>
      </c>
      <c r="R740" s="16">
        <v>0</v>
      </c>
      <c r="S740" s="16">
        <v>9</v>
      </c>
      <c r="T740" s="69">
        <v>14</v>
      </c>
    </row>
    <row r="741" spans="1:20">
      <c r="A741" s="16">
        <v>2025</v>
      </c>
      <c r="B741" s="168" t="s">
        <v>865</v>
      </c>
      <c r="C741" s="168" t="s">
        <v>736</v>
      </c>
      <c r="D741" s="168" t="s">
        <v>432</v>
      </c>
      <c r="E741" s="168" t="s">
        <v>361</v>
      </c>
      <c r="F741" s="68">
        <v>27</v>
      </c>
      <c r="G741" s="16">
        <v>10</v>
      </c>
      <c r="H741" s="16">
        <v>22</v>
      </c>
      <c r="I741" s="16">
        <v>31</v>
      </c>
      <c r="J741" s="69">
        <v>32</v>
      </c>
      <c r="K741" s="68">
        <v>17</v>
      </c>
      <c r="L741" s="16">
        <v>1</v>
      </c>
      <c r="M741" s="16">
        <v>9</v>
      </c>
      <c r="N741" s="16">
        <v>29</v>
      </c>
      <c r="O741" s="69">
        <v>31</v>
      </c>
      <c r="P741" s="68">
        <v>4</v>
      </c>
      <c r="Q741" s="16">
        <v>0</v>
      </c>
      <c r="R741" s="16">
        <v>1</v>
      </c>
      <c r="S741" s="16">
        <v>12</v>
      </c>
      <c r="T741" s="69">
        <v>16</v>
      </c>
    </row>
    <row r="742" spans="1:20">
      <c r="A742" s="16">
        <v>2025</v>
      </c>
      <c r="B742" s="168" t="s">
        <v>865</v>
      </c>
      <c r="C742" s="168" t="s">
        <v>736</v>
      </c>
      <c r="D742" s="168" t="s">
        <v>432</v>
      </c>
      <c r="E742" s="168" t="s">
        <v>362</v>
      </c>
      <c r="F742" s="68">
        <v>26</v>
      </c>
      <c r="G742" s="16">
        <v>7</v>
      </c>
      <c r="H742" s="16">
        <v>20</v>
      </c>
      <c r="I742" s="16">
        <v>30</v>
      </c>
      <c r="J742" s="69">
        <v>31</v>
      </c>
      <c r="K742" s="68">
        <v>14</v>
      </c>
      <c r="L742" s="16">
        <v>0</v>
      </c>
      <c r="M742" s="16">
        <v>6</v>
      </c>
      <c r="N742" s="16">
        <v>27</v>
      </c>
      <c r="O742" s="69">
        <v>31</v>
      </c>
      <c r="P742" s="68">
        <v>6</v>
      </c>
      <c r="Q742" s="16">
        <v>0</v>
      </c>
      <c r="R742" s="16">
        <v>1</v>
      </c>
      <c r="S742" s="16">
        <v>14</v>
      </c>
      <c r="T742" s="69">
        <v>18</v>
      </c>
    </row>
    <row r="743" spans="1:20">
      <c r="A743" s="16">
        <v>2025</v>
      </c>
      <c r="B743" s="168" t="s">
        <v>865</v>
      </c>
      <c r="C743" s="168" t="s">
        <v>736</v>
      </c>
      <c r="D743" s="168" t="s">
        <v>432</v>
      </c>
      <c r="E743" s="168" t="s">
        <v>363</v>
      </c>
      <c r="F743" s="68">
        <v>25</v>
      </c>
      <c r="G743" s="16">
        <v>5</v>
      </c>
      <c r="H743" s="16">
        <v>17</v>
      </c>
      <c r="I743" s="16">
        <v>29</v>
      </c>
      <c r="J743" s="69">
        <v>31</v>
      </c>
      <c r="K743" s="68">
        <v>11</v>
      </c>
      <c r="L743" s="16">
        <v>0</v>
      </c>
      <c r="M743" s="16">
        <v>4</v>
      </c>
      <c r="N743" s="16">
        <v>25</v>
      </c>
      <c r="O743" s="69">
        <v>31</v>
      </c>
      <c r="P743" s="68">
        <v>7</v>
      </c>
      <c r="Q743" s="16">
        <v>0</v>
      </c>
      <c r="R743" s="16">
        <v>1</v>
      </c>
      <c r="S743" s="16">
        <v>15</v>
      </c>
      <c r="T743" s="69">
        <v>19</v>
      </c>
    </row>
    <row r="744" spans="1:20">
      <c r="A744" s="16">
        <v>2025</v>
      </c>
      <c r="B744" s="168" t="s">
        <v>865</v>
      </c>
      <c r="C744" s="168" t="s">
        <v>736</v>
      </c>
      <c r="D744" s="168" t="s">
        <v>432</v>
      </c>
      <c r="E744" s="168" t="s">
        <v>364</v>
      </c>
      <c r="F744" s="68">
        <v>22</v>
      </c>
      <c r="G744" s="16">
        <v>4</v>
      </c>
      <c r="H744" s="16">
        <v>14</v>
      </c>
      <c r="I744" s="16">
        <v>28</v>
      </c>
      <c r="J744" s="69">
        <v>31</v>
      </c>
      <c r="K744" s="68">
        <v>7</v>
      </c>
      <c r="L744" s="16">
        <v>0</v>
      </c>
      <c r="M744" s="16">
        <v>2</v>
      </c>
      <c r="N744" s="16">
        <v>17</v>
      </c>
      <c r="O744" s="69">
        <v>30</v>
      </c>
      <c r="P744" s="68">
        <v>8</v>
      </c>
      <c r="Q744" s="16">
        <v>0</v>
      </c>
      <c r="R744" s="16">
        <v>1</v>
      </c>
      <c r="S744" s="16">
        <v>16</v>
      </c>
      <c r="T744" s="69">
        <v>20</v>
      </c>
    </row>
    <row r="745" spans="1:20">
      <c r="A745" s="16">
        <v>2025</v>
      </c>
      <c r="B745" s="168" t="s">
        <v>865</v>
      </c>
      <c r="C745" s="168" t="s">
        <v>736</v>
      </c>
      <c r="D745" s="168" t="s">
        <v>432</v>
      </c>
      <c r="E745" s="168" t="s">
        <v>365</v>
      </c>
      <c r="F745" s="68">
        <v>21</v>
      </c>
      <c r="G745" s="16">
        <v>2</v>
      </c>
      <c r="H745" s="16">
        <v>11</v>
      </c>
      <c r="I745" s="16">
        <v>26</v>
      </c>
      <c r="J745" s="69">
        <v>31</v>
      </c>
      <c r="K745" s="68">
        <v>5</v>
      </c>
      <c r="L745" s="16">
        <v>0</v>
      </c>
      <c r="M745" s="16">
        <v>1</v>
      </c>
      <c r="N745" s="16">
        <v>14</v>
      </c>
      <c r="O745" s="69">
        <v>30</v>
      </c>
      <c r="P745" s="68">
        <v>9</v>
      </c>
      <c r="Q745" s="16">
        <v>0</v>
      </c>
      <c r="R745" s="16">
        <v>1</v>
      </c>
      <c r="S745" s="16">
        <v>16</v>
      </c>
      <c r="T745" s="69">
        <v>20</v>
      </c>
    </row>
    <row r="746" spans="1:20">
      <c r="A746" s="16">
        <v>2025</v>
      </c>
      <c r="B746" s="168" t="s">
        <v>865</v>
      </c>
      <c r="C746" s="168" t="s">
        <v>736</v>
      </c>
      <c r="D746" s="168" t="s">
        <v>432</v>
      </c>
      <c r="E746" s="168" t="s">
        <v>737</v>
      </c>
      <c r="F746" s="68">
        <v>18</v>
      </c>
      <c r="G746" s="16">
        <v>0</v>
      </c>
      <c r="H746" s="16">
        <v>8</v>
      </c>
      <c r="I746" s="16">
        <v>25</v>
      </c>
      <c r="J746" s="69">
        <v>31</v>
      </c>
      <c r="K746" s="68">
        <v>4</v>
      </c>
      <c r="L746" s="16">
        <v>0</v>
      </c>
      <c r="M746" s="16">
        <v>0</v>
      </c>
      <c r="N746" s="16">
        <v>10</v>
      </c>
      <c r="O746" s="69">
        <v>29</v>
      </c>
      <c r="P746" s="68">
        <v>8</v>
      </c>
      <c r="Q746" s="16">
        <v>0</v>
      </c>
      <c r="R746" s="16">
        <v>1</v>
      </c>
      <c r="S746" s="16">
        <v>15</v>
      </c>
      <c r="T746" s="69">
        <v>19</v>
      </c>
    </row>
    <row r="747" spans="1:20">
      <c r="A747" s="16">
        <v>2025</v>
      </c>
      <c r="B747" s="168" t="s">
        <v>865</v>
      </c>
      <c r="C747" s="168" t="s">
        <v>736</v>
      </c>
      <c r="D747" s="168" t="s">
        <v>433</v>
      </c>
      <c r="E747" s="168" t="s">
        <v>1109</v>
      </c>
      <c r="F747" s="68">
        <v>30</v>
      </c>
      <c r="G747" s="16">
        <v>27</v>
      </c>
      <c r="H747" s="16">
        <v>28</v>
      </c>
      <c r="I747" s="16">
        <v>32</v>
      </c>
      <c r="J747" s="69">
        <v>32</v>
      </c>
      <c r="K747" s="68">
        <v>28</v>
      </c>
      <c r="L747" s="16">
        <v>20</v>
      </c>
      <c r="M747" s="16">
        <v>24</v>
      </c>
      <c r="N747" s="16">
        <v>31</v>
      </c>
      <c r="O747" s="69">
        <v>32</v>
      </c>
      <c r="P747" s="68">
        <v>1</v>
      </c>
      <c r="Q747" s="16">
        <v>0</v>
      </c>
      <c r="R747" s="16">
        <v>0</v>
      </c>
      <c r="S747" s="16">
        <v>4</v>
      </c>
      <c r="T747" s="69">
        <v>9</v>
      </c>
    </row>
    <row r="748" spans="1:20">
      <c r="A748" s="16">
        <v>2025</v>
      </c>
      <c r="B748" s="168" t="s">
        <v>865</v>
      </c>
      <c r="C748" s="168" t="s">
        <v>736</v>
      </c>
      <c r="D748" s="168" t="s">
        <v>433</v>
      </c>
      <c r="E748" s="168" t="s">
        <v>369</v>
      </c>
      <c r="F748" s="68">
        <v>31</v>
      </c>
      <c r="G748" s="16">
        <v>28</v>
      </c>
      <c r="H748" s="16">
        <v>29</v>
      </c>
      <c r="I748" s="16">
        <v>32</v>
      </c>
      <c r="J748" s="69">
        <v>32</v>
      </c>
      <c r="K748" s="68">
        <v>28</v>
      </c>
      <c r="L748" s="16">
        <v>18</v>
      </c>
      <c r="M748" s="16">
        <v>24</v>
      </c>
      <c r="N748" s="16">
        <v>31</v>
      </c>
      <c r="O748" s="69">
        <v>32</v>
      </c>
      <c r="P748" s="68">
        <v>1</v>
      </c>
      <c r="Q748" s="16">
        <v>0</v>
      </c>
      <c r="R748" s="16">
        <v>0</v>
      </c>
      <c r="S748" s="16">
        <v>6</v>
      </c>
      <c r="T748" s="69">
        <v>11</v>
      </c>
    </row>
    <row r="749" spans="1:20">
      <c r="A749" s="16">
        <v>2025</v>
      </c>
      <c r="B749" s="168" t="s">
        <v>865</v>
      </c>
      <c r="C749" s="168" t="s">
        <v>736</v>
      </c>
      <c r="D749" s="168" t="s">
        <v>433</v>
      </c>
      <c r="E749" s="168" t="s">
        <v>355</v>
      </c>
      <c r="F749" s="68">
        <v>31</v>
      </c>
      <c r="G749" s="16">
        <v>28</v>
      </c>
      <c r="H749" s="16">
        <v>29</v>
      </c>
      <c r="I749" s="16">
        <v>32</v>
      </c>
      <c r="J749" s="69">
        <v>32</v>
      </c>
      <c r="K749" s="68">
        <v>29</v>
      </c>
      <c r="L749" s="16">
        <v>18</v>
      </c>
      <c r="M749" s="16">
        <v>23</v>
      </c>
      <c r="N749" s="16">
        <v>31</v>
      </c>
      <c r="O749" s="69">
        <v>32</v>
      </c>
      <c r="P749" s="68">
        <v>1</v>
      </c>
      <c r="Q749" s="16">
        <v>0</v>
      </c>
      <c r="R749" s="16">
        <v>0</v>
      </c>
      <c r="S749" s="16">
        <v>6</v>
      </c>
      <c r="T749" s="69">
        <v>11</v>
      </c>
    </row>
    <row r="750" spans="1:20">
      <c r="A750" s="16">
        <v>2025</v>
      </c>
      <c r="B750" s="168" t="s">
        <v>865</v>
      </c>
      <c r="C750" s="168" t="s">
        <v>736</v>
      </c>
      <c r="D750" s="168" t="s">
        <v>433</v>
      </c>
      <c r="E750" s="168" t="s">
        <v>356</v>
      </c>
      <c r="F750" s="68">
        <v>31</v>
      </c>
      <c r="G750" s="16">
        <v>27</v>
      </c>
      <c r="H750" s="16">
        <v>29</v>
      </c>
      <c r="I750" s="16">
        <v>32</v>
      </c>
      <c r="J750" s="69">
        <v>32</v>
      </c>
      <c r="K750" s="68">
        <v>29</v>
      </c>
      <c r="L750" s="16">
        <v>16</v>
      </c>
      <c r="M750" s="16">
        <v>22</v>
      </c>
      <c r="N750" s="16">
        <v>31</v>
      </c>
      <c r="O750" s="69">
        <v>32</v>
      </c>
      <c r="P750" s="68">
        <v>2</v>
      </c>
      <c r="Q750" s="16">
        <v>0</v>
      </c>
      <c r="R750" s="16">
        <v>0</v>
      </c>
      <c r="S750" s="16">
        <v>7</v>
      </c>
      <c r="T750" s="69">
        <v>12</v>
      </c>
    </row>
    <row r="751" spans="1:20">
      <c r="A751" s="16">
        <v>2025</v>
      </c>
      <c r="B751" s="168" t="s">
        <v>865</v>
      </c>
      <c r="C751" s="168" t="s">
        <v>736</v>
      </c>
      <c r="D751" s="168" t="s">
        <v>433</v>
      </c>
      <c r="E751" s="168" t="s">
        <v>357</v>
      </c>
      <c r="F751" s="68">
        <v>31</v>
      </c>
      <c r="G751" s="16">
        <v>26</v>
      </c>
      <c r="H751" s="16">
        <v>28</v>
      </c>
      <c r="I751" s="16">
        <v>32</v>
      </c>
      <c r="J751" s="69">
        <v>32</v>
      </c>
      <c r="K751" s="68">
        <v>28</v>
      </c>
      <c r="L751" s="16">
        <v>14</v>
      </c>
      <c r="M751" s="16">
        <v>21</v>
      </c>
      <c r="N751" s="16">
        <v>31</v>
      </c>
      <c r="O751" s="69">
        <v>32</v>
      </c>
      <c r="P751" s="68">
        <v>2</v>
      </c>
      <c r="Q751" s="16">
        <v>0</v>
      </c>
      <c r="R751" s="16">
        <v>0</v>
      </c>
      <c r="S751" s="16">
        <v>7</v>
      </c>
      <c r="T751" s="69">
        <v>12</v>
      </c>
    </row>
    <row r="752" spans="1:20">
      <c r="A752" s="16">
        <v>2025</v>
      </c>
      <c r="B752" s="168" t="s">
        <v>865</v>
      </c>
      <c r="C752" s="168" t="s">
        <v>736</v>
      </c>
      <c r="D752" s="168" t="s">
        <v>433</v>
      </c>
      <c r="E752" s="168" t="s">
        <v>358</v>
      </c>
      <c r="F752" s="68">
        <v>31</v>
      </c>
      <c r="G752" s="16">
        <v>25</v>
      </c>
      <c r="H752" s="16">
        <v>28</v>
      </c>
      <c r="I752" s="16">
        <v>32</v>
      </c>
      <c r="J752" s="69">
        <v>32</v>
      </c>
      <c r="K752" s="68">
        <v>27</v>
      </c>
      <c r="L752" s="16">
        <v>12</v>
      </c>
      <c r="M752" s="16">
        <v>19</v>
      </c>
      <c r="N752" s="16">
        <v>31</v>
      </c>
      <c r="O752" s="69">
        <v>32</v>
      </c>
      <c r="P752" s="68">
        <v>2</v>
      </c>
      <c r="Q752" s="16">
        <v>0</v>
      </c>
      <c r="R752" s="16">
        <v>0</v>
      </c>
      <c r="S752" s="16">
        <v>9</v>
      </c>
      <c r="T752" s="69">
        <v>13</v>
      </c>
    </row>
    <row r="753" spans="1:20">
      <c r="A753" s="16">
        <v>2025</v>
      </c>
      <c r="B753" s="168" t="s">
        <v>865</v>
      </c>
      <c r="C753" s="168" t="s">
        <v>736</v>
      </c>
      <c r="D753" s="168" t="s">
        <v>433</v>
      </c>
      <c r="E753" s="168" t="s">
        <v>359</v>
      </c>
      <c r="F753" s="68">
        <v>30</v>
      </c>
      <c r="G753" s="16">
        <v>24</v>
      </c>
      <c r="H753" s="16">
        <v>27</v>
      </c>
      <c r="I753" s="16">
        <v>32</v>
      </c>
      <c r="J753" s="69">
        <v>32</v>
      </c>
      <c r="K753" s="68">
        <v>25</v>
      </c>
      <c r="L753" s="16">
        <v>9</v>
      </c>
      <c r="M753" s="16">
        <v>16</v>
      </c>
      <c r="N753" s="16">
        <v>31</v>
      </c>
      <c r="O753" s="69">
        <v>32</v>
      </c>
      <c r="P753" s="68">
        <v>3</v>
      </c>
      <c r="Q753" s="16">
        <v>0</v>
      </c>
      <c r="R753" s="16">
        <v>0</v>
      </c>
      <c r="S753" s="16">
        <v>10</v>
      </c>
      <c r="T753" s="69">
        <v>15</v>
      </c>
    </row>
    <row r="754" spans="1:20">
      <c r="A754" s="16">
        <v>2025</v>
      </c>
      <c r="B754" s="168" t="s">
        <v>865</v>
      </c>
      <c r="C754" s="168" t="s">
        <v>736</v>
      </c>
      <c r="D754" s="168" t="s">
        <v>433</v>
      </c>
      <c r="E754" s="168" t="s">
        <v>360</v>
      </c>
      <c r="F754" s="68">
        <v>29</v>
      </c>
      <c r="G754" s="16">
        <v>22</v>
      </c>
      <c r="H754" s="16">
        <v>26</v>
      </c>
      <c r="I754" s="16">
        <v>32</v>
      </c>
      <c r="J754" s="69">
        <v>32</v>
      </c>
      <c r="K754" s="68">
        <v>22</v>
      </c>
      <c r="L754" s="16">
        <v>8</v>
      </c>
      <c r="M754" s="16">
        <v>14</v>
      </c>
      <c r="N754" s="16">
        <v>30</v>
      </c>
      <c r="O754" s="69">
        <v>32</v>
      </c>
      <c r="P754" s="68">
        <v>5</v>
      </c>
      <c r="Q754" s="16">
        <v>0</v>
      </c>
      <c r="R754" s="16">
        <v>1</v>
      </c>
      <c r="S754" s="16">
        <v>11</v>
      </c>
      <c r="T754" s="69">
        <v>15</v>
      </c>
    </row>
    <row r="755" spans="1:20">
      <c r="A755" s="16">
        <v>2025</v>
      </c>
      <c r="B755" s="168" t="s">
        <v>865</v>
      </c>
      <c r="C755" s="168" t="s">
        <v>736</v>
      </c>
      <c r="D755" s="168" t="s">
        <v>433</v>
      </c>
      <c r="E755" s="168" t="s">
        <v>361</v>
      </c>
      <c r="F755" s="68">
        <v>28</v>
      </c>
      <c r="G755" s="16">
        <v>19</v>
      </c>
      <c r="H755" s="16">
        <v>25</v>
      </c>
      <c r="I755" s="16">
        <v>31</v>
      </c>
      <c r="J755" s="69">
        <v>32</v>
      </c>
      <c r="K755" s="68">
        <v>18</v>
      </c>
      <c r="L755" s="16">
        <v>5</v>
      </c>
      <c r="M755" s="16">
        <v>11</v>
      </c>
      <c r="N755" s="16">
        <v>29</v>
      </c>
      <c r="O755" s="69">
        <v>31</v>
      </c>
      <c r="P755" s="68">
        <v>8</v>
      </c>
      <c r="Q755" s="16">
        <v>0</v>
      </c>
      <c r="R755" s="16">
        <v>1</v>
      </c>
      <c r="S755" s="16">
        <v>13</v>
      </c>
      <c r="T755" s="69">
        <v>17</v>
      </c>
    </row>
    <row r="756" spans="1:20">
      <c r="A756" s="16">
        <v>2025</v>
      </c>
      <c r="B756" s="168" t="s">
        <v>865</v>
      </c>
      <c r="C756" s="168" t="s">
        <v>736</v>
      </c>
      <c r="D756" s="168" t="s">
        <v>433</v>
      </c>
      <c r="E756" s="168" t="s">
        <v>362</v>
      </c>
      <c r="F756" s="68">
        <v>27</v>
      </c>
      <c r="G756" s="16">
        <v>15</v>
      </c>
      <c r="H756" s="16">
        <v>23</v>
      </c>
      <c r="I756" s="16">
        <v>30</v>
      </c>
      <c r="J756" s="69">
        <v>32</v>
      </c>
      <c r="K756" s="68">
        <v>14</v>
      </c>
      <c r="L756" s="16">
        <v>2</v>
      </c>
      <c r="M756" s="16">
        <v>8</v>
      </c>
      <c r="N756" s="16">
        <v>27</v>
      </c>
      <c r="O756" s="69">
        <v>31</v>
      </c>
      <c r="P756" s="68">
        <v>9</v>
      </c>
      <c r="Q756" s="16">
        <v>0</v>
      </c>
      <c r="R756" s="16">
        <v>1</v>
      </c>
      <c r="S756" s="16">
        <v>15</v>
      </c>
      <c r="T756" s="69">
        <v>19</v>
      </c>
    </row>
    <row r="757" spans="1:20">
      <c r="A757" s="16">
        <v>2025</v>
      </c>
      <c r="B757" s="168" t="s">
        <v>865</v>
      </c>
      <c r="C757" s="168" t="s">
        <v>736</v>
      </c>
      <c r="D757" s="168" t="s">
        <v>433</v>
      </c>
      <c r="E757" s="168" t="s">
        <v>363</v>
      </c>
      <c r="F757" s="68">
        <v>26</v>
      </c>
      <c r="G757" s="16">
        <v>10</v>
      </c>
      <c r="H757" s="16">
        <v>21</v>
      </c>
      <c r="I757" s="16">
        <v>29</v>
      </c>
      <c r="J757" s="69">
        <v>32</v>
      </c>
      <c r="K757" s="68">
        <v>11</v>
      </c>
      <c r="L757" s="16">
        <v>0</v>
      </c>
      <c r="M757" s="16">
        <v>5</v>
      </c>
      <c r="N757" s="16">
        <v>24</v>
      </c>
      <c r="O757" s="69">
        <v>30</v>
      </c>
      <c r="P757" s="68">
        <v>10</v>
      </c>
      <c r="Q757" s="16">
        <v>0</v>
      </c>
      <c r="R757" s="16">
        <v>2</v>
      </c>
      <c r="S757" s="16">
        <v>16</v>
      </c>
      <c r="T757" s="69">
        <v>20</v>
      </c>
    </row>
    <row r="758" spans="1:20">
      <c r="A758" s="16">
        <v>2025</v>
      </c>
      <c r="B758" s="168" t="s">
        <v>865</v>
      </c>
      <c r="C758" s="168" t="s">
        <v>736</v>
      </c>
      <c r="D758" s="168" t="s">
        <v>433</v>
      </c>
      <c r="E758" s="168" t="s">
        <v>364</v>
      </c>
      <c r="F758" s="68">
        <v>24</v>
      </c>
      <c r="G758" s="16">
        <v>7</v>
      </c>
      <c r="H758" s="16">
        <v>18</v>
      </c>
      <c r="I758" s="16">
        <v>28</v>
      </c>
      <c r="J758" s="69">
        <v>31</v>
      </c>
      <c r="K758" s="68">
        <v>8</v>
      </c>
      <c r="L758" s="16">
        <v>0</v>
      </c>
      <c r="M758" s="16">
        <v>3</v>
      </c>
      <c r="N758" s="16">
        <v>18</v>
      </c>
      <c r="O758" s="69">
        <v>30</v>
      </c>
      <c r="P758" s="68">
        <v>11</v>
      </c>
      <c r="Q758" s="16">
        <v>0</v>
      </c>
      <c r="R758" s="16">
        <v>2</v>
      </c>
      <c r="S758" s="16">
        <v>17</v>
      </c>
      <c r="T758" s="69">
        <v>21</v>
      </c>
    </row>
    <row r="759" spans="1:20">
      <c r="A759" s="16">
        <v>2025</v>
      </c>
      <c r="B759" s="168" t="s">
        <v>865</v>
      </c>
      <c r="C759" s="168" t="s">
        <v>736</v>
      </c>
      <c r="D759" s="168" t="s">
        <v>433</v>
      </c>
      <c r="E759" s="168" t="s">
        <v>365</v>
      </c>
      <c r="F759" s="68">
        <v>23</v>
      </c>
      <c r="G759" s="16">
        <v>5</v>
      </c>
      <c r="H759" s="16">
        <v>16</v>
      </c>
      <c r="I759" s="16">
        <v>28</v>
      </c>
      <c r="J759" s="69">
        <v>31</v>
      </c>
      <c r="K759" s="68">
        <v>7</v>
      </c>
      <c r="L759" s="16">
        <v>0</v>
      </c>
      <c r="M759" s="16">
        <v>2</v>
      </c>
      <c r="N759" s="16">
        <v>16</v>
      </c>
      <c r="O759" s="69">
        <v>30</v>
      </c>
      <c r="P759" s="68">
        <v>10</v>
      </c>
      <c r="Q759" s="16">
        <v>0</v>
      </c>
      <c r="R759" s="16">
        <v>2</v>
      </c>
      <c r="S759" s="16">
        <v>17</v>
      </c>
      <c r="T759" s="69">
        <v>20</v>
      </c>
    </row>
    <row r="760" spans="1:20">
      <c r="A760" s="16">
        <v>2025</v>
      </c>
      <c r="B760" s="168" t="s">
        <v>865</v>
      </c>
      <c r="C760" s="168" t="s">
        <v>736</v>
      </c>
      <c r="D760" s="168" t="s">
        <v>433</v>
      </c>
      <c r="E760" s="168" t="s">
        <v>737</v>
      </c>
      <c r="F760" s="68">
        <v>21</v>
      </c>
      <c r="G760" s="16">
        <v>4</v>
      </c>
      <c r="H760" s="16">
        <v>13</v>
      </c>
      <c r="I760" s="16">
        <v>26</v>
      </c>
      <c r="J760" s="69">
        <v>31</v>
      </c>
      <c r="K760" s="68">
        <v>5</v>
      </c>
      <c r="L760" s="16">
        <v>0</v>
      </c>
      <c r="M760" s="16">
        <v>1</v>
      </c>
      <c r="N760" s="16">
        <v>12</v>
      </c>
      <c r="O760" s="69">
        <v>30</v>
      </c>
      <c r="P760" s="68">
        <v>10</v>
      </c>
      <c r="Q760" s="16">
        <v>0</v>
      </c>
      <c r="R760" s="16">
        <v>2</v>
      </c>
      <c r="S760" s="16">
        <v>16</v>
      </c>
      <c r="T760" s="69">
        <v>20</v>
      </c>
    </row>
    <row r="761" spans="1:20">
      <c r="A761" s="16">
        <v>2025</v>
      </c>
      <c r="B761" s="168" t="s">
        <v>865</v>
      </c>
      <c r="C761" s="168" t="s">
        <v>736</v>
      </c>
      <c r="D761" s="168" t="s">
        <v>863</v>
      </c>
      <c r="E761" s="168" t="s">
        <v>1109</v>
      </c>
      <c r="F761" s="68">
        <v>30</v>
      </c>
      <c r="G761" s="16">
        <v>28</v>
      </c>
      <c r="H761" s="16">
        <v>28</v>
      </c>
      <c r="I761" s="16">
        <v>32</v>
      </c>
      <c r="J761" s="69">
        <v>32</v>
      </c>
      <c r="K761" s="68">
        <v>28</v>
      </c>
      <c r="L761" s="16">
        <v>22</v>
      </c>
      <c r="M761" s="16">
        <v>26</v>
      </c>
      <c r="N761" s="16">
        <v>31</v>
      </c>
      <c r="O761" s="69">
        <v>32</v>
      </c>
      <c r="P761" s="68">
        <v>1</v>
      </c>
      <c r="Q761" s="16">
        <v>0</v>
      </c>
      <c r="R761" s="16">
        <v>0</v>
      </c>
      <c r="S761" s="16">
        <v>3</v>
      </c>
      <c r="T761" s="69">
        <v>7</v>
      </c>
    </row>
    <row r="762" spans="1:20">
      <c r="A762" s="16">
        <v>2025</v>
      </c>
      <c r="B762" s="168" t="s">
        <v>865</v>
      </c>
      <c r="C762" s="168" t="s">
        <v>736</v>
      </c>
      <c r="D762" s="168" t="s">
        <v>863</v>
      </c>
      <c r="E762" s="168" t="s">
        <v>369</v>
      </c>
      <c r="F762" s="68">
        <v>31</v>
      </c>
      <c r="G762" s="16">
        <v>28</v>
      </c>
      <c r="H762" s="16">
        <v>29</v>
      </c>
      <c r="I762" s="16">
        <v>32</v>
      </c>
      <c r="J762" s="69">
        <v>32</v>
      </c>
      <c r="K762" s="68">
        <v>29</v>
      </c>
      <c r="L762" s="16">
        <v>21</v>
      </c>
      <c r="M762" s="16">
        <v>25</v>
      </c>
      <c r="N762" s="16">
        <v>31</v>
      </c>
      <c r="O762" s="69">
        <v>32</v>
      </c>
      <c r="P762" s="68">
        <v>1</v>
      </c>
      <c r="Q762" s="16">
        <v>0</v>
      </c>
      <c r="R762" s="16">
        <v>0</v>
      </c>
      <c r="S762" s="16">
        <v>4</v>
      </c>
      <c r="T762" s="69">
        <v>8</v>
      </c>
    </row>
    <row r="763" spans="1:20">
      <c r="A763" s="16">
        <v>2025</v>
      </c>
      <c r="B763" s="168" t="s">
        <v>865</v>
      </c>
      <c r="C763" s="168" t="s">
        <v>736</v>
      </c>
      <c r="D763" s="168" t="s">
        <v>863</v>
      </c>
      <c r="E763" s="168" t="s">
        <v>355</v>
      </c>
      <c r="F763" s="68">
        <v>32</v>
      </c>
      <c r="G763" s="16">
        <v>28</v>
      </c>
      <c r="H763" s="16">
        <v>30</v>
      </c>
      <c r="I763" s="16">
        <v>32</v>
      </c>
      <c r="J763" s="69">
        <v>32</v>
      </c>
      <c r="K763" s="68">
        <v>30</v>
      </c>
      <c r="L763" s="16">
        <v>19</v>
      </c>
      <c r="M763" s="16">
        <v>25</v>
      </c>
      <c r="N763" s="16">
        <v>32</v>
      </c>
      <c r="O763" s="69">
        <v>32</v>
      </c>
      <c r="P763" s="68">
        <v>1</v>
      </c>
      <c r="Q763" s="16">
        <v>0</v>
      </c>
      <c r="R763" s="16">
        <v>0</v>
      </c>
      <c r="S763" s="16">
        <v>4</v>
      </c>
      <c r="T763" s="69">
        <v>10</v>
      </c>
    </row>
    <row r="764" spans="1:20">
      <c r="A764" s="16">
        <v>2025</v>
      </c>
      <c r="B764" s="168" t="s">
        <v>865</v>
      </c>
      <c r="C764" s="168" t="s">
        <v>736</v>
      </c>
      <c r="D764" s="168" t="s">
        <v>863</v>
      </c>
      <c r="E764" s="168" t="s">
        <v>356</v>
      </c>
      <c r="F764" s="68">
        <v>31</v>
      </c>
      <c r="G764" s="16">
        <v>28</v>
      </c>
      <c r="H764" s="16">
        <v>30</v>
      </c>
      <c r="I764" s="16">
        <v>32</v>
      </c>
      <c r="J764" s="69">
        <v>32</v>
      </c>
      <c r="K764" s="68">
        <v>30</v>
      </c>
      <c r="L764" s="16">
        <v>18</v>
      </c>
      <c r="M764" s="16">
        <v>24</v>
      </c>
      <c r="N764" s="16">
        <v>31</v>
      </c>
      <c r="O764" s="69">
        <v>32</v>
      </c>
      <c r="P764" s="68">
        <v>1</v>
      </c>
      <c r="Q764" s="16">
        <v>0</v>
      </c>
      <c r="R764" s="16">
        <v>0</v>
      </c>
      <c r="S764" s="16">
        <v>5</v>
      </c>
      <c r="T764" s="69">
        <v>11</v>
      </c>
    </row>
    <row r="765" spans="1:20">
      <c r="A765" s="16">
        <v>2025</v>
      </c>
      <c r="B765" s="168" t="s">
        <v>865</v>
      </c>
      <c r="C765" s="168" t="s">
        <v>736</v>
      </c>
      <c r="D765" s="168" t="s">
        <v>863</v>
      </c>
      <c r="E765" s="168" t="s">
        <v>357</v>
      </c>
      <c r="F765" s="68">
        <v>31</v>
      </c>
      <c r="G765" s="16">
        <v>26</v>
      </c>
      <c r="H765" s="16">
        <v>29</v>
      </c>
      <c r="I765" s="16">
        <v>32</v>
      </c>
      <c r="J765" s="69">
        <v>32</v>
      </c>
      <c r="K765" s="68">
        <v>29</v>
      </c>
      <c r="L765" s="16">
        <v>14</v>
      </c>
      <c r="M765" s="16">
        <v>21</v>
      </c>
      <c r="N765" s="16">
        <v>31</v>
      </c>
      <c r="O765" s="69">
        <v>32</v>
      </c>
      <c r="P765" s="68">
        <v>2</v>
      </c>
      <c r="Q765" s="16">
        <v>0</v>
      </c>
      <c r="R765" s="16">
        <v>0</v>
      </c>
      <c r="S765" s="16">
        <v>7</v>
      </c>
      <c r="T765" s="69">
        <v>12</v>
      </c>
    </row>
    <row r="766" spans="1:20">
      <c r="A766" s="16">
        <v>2025</v>
      </c>
      <c r="B766" s="168" t="s">
        <v>865</v>
      </c>
      <c r="C766" s="168" t="s">
        <v>736</v>
      </c>
      <c r="D766" s="168" t="s">
        <v>863</v>
      </c>
      <c r="E766" s="168" t="s">
        <v>358</v>
      </c>
      <c r="F766" s="68">
        <v>31</v>
      </c>
      <c r="G766" s="16">
        <v>25</v>
      </c>
      <c r="H766" s="16">
        <v>28</v>
      </c>
      <c r="I766" s="16">
        <v>32</v>
      </c>
      <c r="J766" s="69">
        <v>32</v>
      </c>
      <c r="K766" s="68">
        <v>28</v>
      </c>
      <c r="L766" s="16">
        <v>13</v>
      </c>
      <c r="M766" s="16">
        <v>20</v>
      </c>
      <c r="N766" s="16">
        <v>31</v>
      </c>
      <c r="O766" s="69">
        <v>32</v>
      </c>
      <c r="P766" s="68">
        <v>2</v>
      </c>
      <c r="Q766" s="16">
        <v>0</v>
      </c>
      <c r="R766" s="16">
        <v>0</v>
      </c>
      <c r="S766" s="16">
        <v>8</v>
      </c>
      <c r="T766" s="69">
        <v>13</v>
      </c>
    </row>
    <row r="767" spans="1:20">
      <c r="A767" s="16">
        <v>2025</v>
      </c>
      <c r="B767" s="168" t="s">
        <v>865</v>
      </c>
      <c r="C767" s="168" t="s">
        <v>736</v>
      </c>
      <c r="D767" s="168" t="s">
        <v>863</v>
      </c>
      <c r="E767" s="168" t="s">
        <v>359</v>
      </c>
      <c r="F767" s="68">
        <v>30</v>
      </c>
      <c r="G767" s="16">
        <v>24</v>
      </c>
      <c r="H767" s="16">
        <v>28</v>
      </c>
      <c r="I767" s="16">
        <v>32</v>
      </c>
      <c r="J767" s="69">
        <v>32</v>
      </c>
      <c r="K767" s="68">
        <v>25</v>
      </c>
      <c r="L767" s="16">
        <v>11</v>
      </c>
      <c r="M767" s="16">
        <v>18</v>
      </c>
      <c r="N767" s="16">
        <v>31</v>
      </c>
      <c r="O767" s="69">
        <v>32</v>
      </c>
      <c r="P767" s="68">
        <v>3</v>
      </c>
      <c r="Q767" s="16">
        <v>0</v>
      </c>
      <c r="R767" s="16">
        <v>0</v>
      </c>
      <c r="S767" s="16">
        <v>10</v>
      </c>
      <c r="T767" s="69">
        <v>14</v>
      </c>
    </row>
    <row r="768" spans="1:20">
      <c r="A768" s="16">
        <v>2025</v>
      </c>
      <c r="B768" s="168" t="s">
        <v>865</v>
      </c>
      <c r="C768" s="168" t="s">
        <v>736</v>
      </c>
      <c r="D768" s="168" t="s">
        <v>863</v>
      </c>
      <c r="E768" s="168" t="s">
        <v>360</v>
      </c>
      <c r="F768" s="68">
        <v>30</v>
      </c>
      <c r="G768" s="16">
        <v>23</v>
      </c>
      <c r="H768" s="16">
        <v>27</v>
      </c>
      <c r="I768" s="16">
        <v>32</v>
      </c>
      <c r="J768" s="69">
        <v>32</v>
      </c>
      <c r="K768" s="68">
        <v>23</v>
      </c>
      <c r="L768" s="16">
        <v>9</v>
      </c>
      <c r="M768" s="16">
        <v>16</v>
      </c>
      <c r="N768" s="16">
        <v>31</v>
      </c>
      <c r="O768" s="69">
        <v>32</v>
      </c>
      <c r="P768" s="68">
        <v>5</v>
      </c>
      <c r="Q768" s="16">
        <v>0</v>
      </c>
      <c r="R768" s="16">
        <v>1</v>
      </c>
      <c r="S768" s="16">
        <v>11</v>
      </c>
      <c r="T768" s="69">
        <v>15</v>
      </c>
    </row>
    <row r="769" spans="1:20">
      <c r="A769" s="16">
        <v>2025</v>
      </c>
      <c r="B769" s="168" t="s">
        <v>865</v>
      </c>
      <c r="C769" s="168" t="s">
        <v>736</v>
      </c>
      <c r="D769" s="168" t="s">
        <v>863</v>
      </c>
      <c r="E769" s="168" t="s">
        <v>361</v>
      </c>
      <c r="F769" s="68">
        <v>28</v>
      </c>
      <c r="G769" s="16">
        <v>22</v>
      </c>
      <c r="H769" s="16">
        <v>26</v>
      </c>
      <c r="I769" s="16">
        <v>31</v>
      </c>
      <c r="J769" s="69">
        <v>32</v>
      </c>
      <c r="K769" s="68">
        <v>19</v>
      </c>
      <c r="L769" s="16">
        <v>7</v>
      </c>
      <c r="M769" s="16">
        <v>13</v>
      </c>
      <c r="N769" s="16">
        <v>29</v>
      </c>
      <c r="O769" s="69">
        <v>31</v>
      </c>
      <c r="P769" s="68">
        <v>8</v>
      </c>
      <c r="Q769" s="16">
        <v>0</v>
      </c>
      <c r="R769" s="16">
        <v>1</v>
      </c>
      <c r="S769" s="16">
        <v>13</v>
      </c>
      <c r="T769" s="69">
        <v>17</v>
      </c>
    </row>
    <row r="770" spans="1:20">
      <c r="A770" s="16">
        <v>2025</v>
      </c>
      <c r="B770" s="168" t="s">
        <v>865</v>
      </c>
      <c r="C770" s="168" t="s">
        <v>736</v>
      </c>
      <c r="D770" s="168" t="s">
        <v>863</v>
      </c>
      <c r="E770" s="168" t="s">
        <v>362</v>
      </c>
      <c r="F770" s="68">
        <v>28</v>
      </c>
      <c r="G770" s="16">
        <v>19</v>
      </c>
      <c r="H770" s="16">
        <v>25</v>
      </c>
      <c r="I770" s="16">
        <v>31</v>
      </c>
      <c r="J770" s="69">
        <v>32</v>
      </c>
      <c r="K770" s="68">
        <v>16</v>
      </c>
      <c r="L770" s="16">
        <v>4</v>
      </c>
      <c r="M770" s="16">
        <v>10</v>
      </c>
      <c r="N770" s="16">
        <v>27</v>
      </c>
      <c r="O770" s="69">
        <v>31</v>
      </c>
      <c r="P770" s="68">
        <v>9</v>
      </c>
      <c r="Q770" s="16">
        <v>0</v>
      </c>
      <c r="R770" s="16">
        <v>2</v>
      </c>
      <c r="S770" s="16">
        <v>15</v>
      </c>
      <c r="T770" s="69">
        <v>19</v>
      </c>
    </row>
    <row r="771" spans="1:20">
      <c r="A771" s="16">
        <v>2025</v>
      </c>
      <c r="B771" s="168" t="s">
        <v>865</v>
      </c>
      <c r="C771" s="168" t="s">
        <v>736</v>
      </c>
      <c r="D771" s="168" t="s">
        <v>863</v>
      </c>
      <c r="E771" s="168" t="s">
        <v>363</v>
      </c>
      <c r="F771" s="68">
        <v>27</v>
      </c>
      <c r="G771" s="16">
        <v>16</v>
      </c>
      <c r="H771" s="16">
        <v>24</v>
      </c>
      <c r="I771" s="16">
        <v>30</v>
      </c>
      <c r="J771" s="69">
        <v>32</v>
      </c>
      <c r="K771" s="68">
        <v>13</v>
      </c>
      <c r="L771" s="16">
        <v>1</v>
      </c>
      <c r="M771" s="16">
        <v>7</v>
      </c>
      <c r="N771" s="16">
        <v>26</v>
      </c>
      <c r="O771" s="69">
        <v>31</v>
      </c>
      <c r="P771" s="68">
        <v>11</v>
      </c>
      <c r="Q771" s="16">
        <v>0</v>
      </c>
      <c r="R771" s="16">
        <v>2</v>
      </c>
      <c r="S771" s="16">
        <v>16</v>
      </c>
      <c r="T771" s="69">
        <v>20</v>
      </c>
    </row>
    <row r="772" spans="1:20">
      <c r="A772" s="16">
        <v>2025</v>
      </c>
      <c r="B772" s="168" t="s">
        <v>865</v>
      </c>
      <c r="C772" s="168" t="s">
        <v>736</v>
      </c>
      <c r="D772" s="168" t="s">
        <v>863</v>
      </c>
      <c r="E772" s="168" t="s">
        <v>364</v>
      </c>
      <c r="F772" s="68">
        <v>26</v>
      </c>
      <c r="G772" s="16">
        <v>14</v>
      </c>
      <c r="H772" s="16">
        <v>22</v>
      </c>
      <c r="I772" s="16">
        <v>30</v>
      </c>
      <c r="J772" s="69">
        <v>32</v>
      </c>
      <c r="K772" s="68">
        <v>10</v>
      </c>
      <c r="L772" s="16">
        <v>0</v>
      </c>
      <c r="M772" s="16">
        <v>5</v>
      </c>
      <c r="N772" s="16">
        <v>25</v>
      </c>
      <c r="O772" s="69">
        <v>31</v>
      </c>
      <c r="P772" s="68">
        <v>12</v>
      </c>
      <c r="Q772" s="16">
        <v>0</v>
      </c>
      <c r="R772" s="16">
        <v>2</v>
      </c>
      <c r="S772" s="16">
        <v>17</v>
      </c>
      <c r="T772" s="69">
        <v>21</v>
      </c>
    </row>
    <row r="773" spans="1:20">
      <c r="A773" s="16">
        <v>2025</v>
      </c>
      <c r="B773" s="168" t="s">
        <v>865</v>
      </c>
      <c r="C773" s="168" t="s">
        <v>736</v>
      </c>
      <c r="D773" s="168" t="s">
        <v>863</v>
      </c>
      <c r="E773" s="168" t="s">
        <v>365</v>
      </c>
      <c r="F773" s="68">
        <v>24</v>
      </c>
      <c r="G773" s="16">
        <v>9</v>
      </c>
      <c r="H773" s="16">
        <v>18</v>
      </c>
      <c r="I773" s="16">
        <v>28</v>
      </c>
      <c r="J773" s="69">
        <v>31</v>
      </c>
      <c r="K773" s="68">
        <v>7</v>
      </c>
      <c r="L773" s="16">
        <v>0</v>
      </c>
      <c r="M773" s="16">
        <v>3</v>
      </c>
      <c r="N773" s="16">
        <v>16</v>
      </c>
      <c r="O773" s="69">
        <v>30</v>
      </c>
      <c r="P773" s="68">
        <v>12</v>
      </c>
      <c r="Q773" s="16">
        <v>1</v>
      </c>
      <c r="R773" s="16">
        <v>4</v>
      </c>
      <c r="S773" s="16">
        <v>18</v>
      </c>
      <c r="T773" s="69">
        <v>21</v>
      </c>
    </row>
    <row r="774" spans="1:20">
      <c r="A774" s="16">
        <v>2025</v>
      </c>
      <c r="B774" s="168" t="s">
        <v>865</v>
      </c>
      <c r="C774" s="168" t="s">
        <v>736</v>
      </c>
      <c r="D774" s="168" t="s">
        <v>863</v>
      </c>
      <c r="E774" s="168" t="s">
        <v>737</v>
      </c>
      <c r="F774" s="68">
        <v>23</v>
      </c>
      <c r="G774" s="16">
        <v>6</v>
      </c>
      <c r="H774" s="16">
        <v>16</v>
      </c>
      <c r="I774" s="16">
        <v>27</v>
      </c>
      <c r="J774" s="69">
        <v>31</v>
      </c>
      <c r="K774" s="68">
        <v>6</v>
      </c>
      <c r="L774" s="16">
        <v>0</v>
      </c>
      <c r="M774" s="16">
        <v>1</v>
      </c>
      <c r="N774" s="16">
        <v>13</v>
      </c>
      <c r="O774" s="69">
        <v>30</v>
      </c>
      <c r="P774" s="68">
        <v>13</v>
      </c>
      <c r="Q774" s="16">
        <v>0</v>
      </c>
      <c r="R774" s="16">
        <v>3</v>
      </c>
      <c r="S774" s="16">
        <v>18</v>
      </c>
      <c r="T774" s="69">
        <v>21</v>
      </c>
    </row>
    <row r="775" spans="1:20">
      <c r="A775" s="16">
        <v>2025</v>
      </c>
      <c r="B775" s="168" t="s">
        <v>865</v>
      </c>
      <c r="C775" s="168" t="s">
        <v>736</v>
      </c>
      <c r="D775" s="168" t="s">
        <v>738</v>
      </c>
      <c r="E775" s="168" t="s">
        <v>1109</v>
      </c>
      <c r="F775" s="68">
        <v>31</v>
      </c>
      <c r="G775" s="16">
        <v>28</v>
      </c>
      <c r="H775" s="16">
        <v>28</v>
      </c>
      <c r="I775" s="16">
        <v>32</v>
      </c>
      <c r="J775" s="69">
        <v>32</v>
      </c>
      <c r="K775" s="68">
        <v>28</v>
      </c>
      <c r="L775" s="16">
        <v>23</v>
      </c>
      <c r="M775" s="16">
        <v>26</v>
      </c>
      <c r="N775" s="16">
        <v>31</v>
      </c>
      <c r="O775" s="69">
        <v>32</v>
      </c>
      <c r="P775" s="68">
        <v>1</v>
      </c>
      <c r="Q775" s="16">
        <v>0</v>
      </c>
      <c r="R775" s="16">
        <v>0</v>
      </c>
      <c r="S775" s="16">
        <v>3</v>
      </c>
      <c r="T775" s="69">
        <v>6</v>
      </c>
    </row>
    <row r="776" spans="1:20">
      <c r="A776" s="16">
        <v>2025</v>
      </c>
      <c r="B776" s="168" t="s">
        <v>865</v>
      </c>
      <c r="C776" s="168" t="s">
        <v>736</v>
      </c>
      <c r="D776" s="168" t="s">
        <v>738</v>
      </c>
      <c r="E776" s="168" t="s">
        <v>369</v>
      </c>
      <c r="F776" s="68">
        <v>32</v>
      </c>
      <c r="G776" s="16">
        <v>28</v>
      </c>
      <c r="H776" s="16">
        <v>29</v>
      </c>
      <c r="I776" s="16">
        <v>32</v>
      </c>
      <c r="J776" s="69">
        <v>32</v>
      </c>
      <c r="K776" s="68">
        <v>30</v>
      </c>
      <c r="L776" s="16">
        <v>23</v>
      </c>
      <c r="M776" s="16">
        <v>27</v>
      </c>
      <c r="N776" s="16">
        <v>32</v>
      </c>
      <c r="O776" s="69">
        <v>32</v>
      </c>
      <c r="P776" s="68">
        <v>1</v>
      </c>
      <c r="Q776" s="16">
        <v>0</v>
      </c>
      <c r="R776" s="16">
        <v>0</v>
      </c>
      <c r="S776" s="16">
        <v>3</v>
      </c>
      <c r="T776" s="69">
        <v>6</v>
      </c>
    </row>
    <row r="777" spans="1:20">
      <c r="A777" s="16">
        <v>2025</v>
      </c>
      <c r="B777" s="168" t="s">
        <v>865</v>
      </c>
      <c r="C777" s="168" t="s">
        <v>736</v>
      </c>
      <c r="D777" s="168" t="s">
        <v>738</v>
      </c>
      <c r="E777" s="168" t="s">
        <v>355</v>
      </c>
      <c r="F777" s="68">
        <v>32</v>
      </c>
      <c r="G777" s="16">
        <v>28</v>
      </c>
      <c r="H777" s="16">
        <v>30</v>
      </c>
      <c r="I777" s="16">
        <v>32</v>
      </c>
      <c r="J777" s="69">
        <v>32</v>
      </c>
      <c r="K777" s="68">
        <v>31</v>
      </c>
      <c r="L777" s="16">
        <v>22</v>
      </c>
      <c r="M777" s="16">
        <v>27</v>
      </c>
      <c r="N777" s="16">
        <v>32</v>
      </c>
      <c r="O777" s="69">
        <v>32</v>
      </c>
      <c r="P777" s="68">
        <v>1</v>
      </c>
      <c r="Q777" s="16">
        <v>0</v>
      </c>
      <c r="R777" s="16">
        <v>0</v>
      </c>
      <c r="S777" s="16">
        <v>3</v>
      </c>
      <c r="T777" s="69">
        <v>8</v>
      </c>
    </row>
    <row r="778" spans="1:20">
      <c r="A778" s="16">
        <v>2025</v>
      </c>
      <c r="B778" s="168" t="s">
        <v>865</v>
      </c>
      <c r="C778" s="168" t="s">
        <v>736</v>
      </c>
      <c r="D778" s="168" t="s">
        <v>738</v>
      </c>
      <c r="E778" s="168" t="s">
        <v>356</v>
      </c>
      <c r="F778" s="68">
        <v>32</v>
      </c>
      <c r="G778" s="16">
        <v>28</v>
      </c>
      <c r="H778" s="16">
        <v>30</v>
      </c>
      <c r="I778" s="16">
        <v>32</v>
      </c>
      <c r="J778" s="69">
        <v>32</v>
      </c>
      <c r="K778" s="68">
        <v>30</v>
      </c>
      <c r="L778" s="16">
        <v>20</v>
      </c>
      <c r="M778" s="16">
        <v>26</v>
      </c>
      <c r="N778" s="16">
        <v>32</v>
      </c>
      <c r="O778" s="69">
        <v>32</v>
      </c>
      <c r="P778" s="68">
        <v>1</v>
      </c>
      <c r="Q778" s="16">
        <v>0</v>
      </c>
      <c r="R778" s="16">
        <v>0</v>
      </c>
      <c r="S778" s="16">
        <v>4</v>
      </c>
      <c r="T778" s="69">
        <v>9</v>
      </c>
    </row>
    <row r="779" spans="1:20">
      <c r="A779" s="16">
        <v>2025</v>
      </c>
      <c r="B779" s="168" t="s">
        <v>865</v>
      </c>
      <c r="C779" s="168" t="s">
        <v>736</v>
      </c>
      <c r="D779" s="168" t="s">
        <v>738</v>
      </c>
      <c r="E779" s="168" t="s">
        <v>357</v>
      </c>
      <c r="F779" s="68">
        <v>32</v>
      </c>
      <c r="G779" s="16">
        <v>28</v>
      </c>
      <c r="H779" s="16">
        <v>29</v>
      </c>
      <c r="I779" s="16">
        <v>32</v>
      </c>
      <c r="J779" s="69">
        <v>32</v>
      </c>
      <c r="K779" s="68">
        <v>30</v>
      </c>
      <c r="L779" s="16">
        <v>16</v>
      </c>
      <c r="M779" s="16">
        <v>23</v>
      </c>
      <c r="N779" s="16">
        <v>31</v>
      </c>
      <c r="O779" s="69">
        <v>32</v>
      </c>
      <c r="P779" s="68">
        <v>1</v>
      </c>
      <c r="Q779" s="16">
        <v>0</v>
      </c>
      <c r="R779" s="16">
        <v>0</v>
      </c>
      <c r="S779" s="16">
        <v>6</v>
      </c>
      <c r="T779" s="69">
        <v>11</v>
      </c>
    </row>
    <row r="780" spans="1:20">
      <c r="A780" s="16">
        <v>2025</v>
      </c>
      <c r="B780" s="168" t="s">
        <v>865</v>
      </c>
      <c r="C780" s="168" t="s">
        <v>736</v>
      </c>
      <c r="D780" s="168" t="s">
        <v>738</v>
      </c>
      <c r="E780" s="168" t="s">
        <v>358</v>
      </c>
      <c r="F780" s="68">
        <v>31</v>
      </c>
      <c r="G780" s="16">
        <v>27</v>
      </c>
      <c r="H780" s="16">
        <v>29</v>
      </c>
      <c r="I780" s="16">
        <v>32</v>
      </c>
      <c r="J780" s="69">
        <v>32</v>
      </c>
      <c r="K780" s="68">
        <v>28</v>
      </c>
      <c r="L780" s="16">
        <v>15</v>
      </c>
      <c r="M780" s="16">
        <v>21</v>
      </c>
      <c r="N780" s="16">
        <v>31</v>
      </c>
      <c r="O780" s="69">
        <v>32</v>
      </c>
      <c r="P780" s="68">
        <v>2</v>
      </c>
      <c r="Q780" s="16">
        <v>0</v>
      </c>
      <c r="R780" s="16">
        <v>0</v>
      </c>
      <c r="S780" s="16">
        <v>8</v>
      </c>
      <c r="T780" s="69">
        <v>13</v>
      </c>
    </row>
    <row r="781" spans="1:20">
      <c r="A781" s="16">
        <v>2025</v>
      </c>
      <c r="B781" s="168" t="s">
        <v>865</v>
      </c>
      <c r="C781" s="168" t="s">
        <v>736</v>
      </c>
      <c r="D781" s="168" t="s">
        <v>738</v>
      </c>
      <c r="E781" s="168" t="s">
        <v>359</v>
      </c>
      <c r="F781" s="68">
        <v>31</v>
      </c>
      <c r="G781" s="16">
        <v>26</v>
      </c>
      <c r="H781" s="16">
        <v>28</v>
      </c>
      <c r="I781" s="16">
        <v>32</v>
      </c>
      <c r="J781" s="69">
        <v>32</v>
      </c>
      <c r="K781" s="68">
        <v>26</v>
      </c>
      <c r="L781" s="16">
        <v>13</v>
      </c>
      <c r="M781" s="16">
        <v>19</v>
      </c>
      <c r="N781" s="16">
        <v>31</v>
      </c>
      <c r="O781" s="69">
        <v>32</v>
      </c>
      <c r="P781" s="68">
        <v>3</v>
      </c>
      <c r="Q781" s="16">
        <v>0</v>
      </c>
      <c r="R781" s="16">
        <v>0</v>
      </c>
      <c r="S781" s="16">
        <v>9</v>
      </c>
      <c r="T781" s="69">
        <v>14</v>
      </c>
    </row>
    <row r="782" spans="1:20">
      <c r="A782" s="16">
        <v>2025</v>
      </c>
      <c r="B782" s="168" t="s">
        <v>865</v>
      </c>
      <c r="C782" s="168" t="s">
        <v>736</v>
      </c>
      <c r="D782" s="168" t="s">
        <v>738</v>
      </c>
      <c r="E782" s="168" t="s">
        <v>360</v>
      </c>
      <c r="F782" s="68">
        <v>30</v>
      </c>
      <c r="G782" s="16">
        <v>25</v>
      </c>
      <c r="H782" s="16">
        <v>28</v>
      </c>
      <c r="I782" s="16">
        <v>32</v>
      </c>
      <c r="J782" s="69">
        <v>32</v>
      </c>
      <c r="K782" s="68">
        <v>24</v>
      </c>
      <c r="L782" s="16">
        <v>10</v>
      </c>
      <c r="M782" s="16">
        <v>17</v>
      </c>
      <c r="N782" s="16">
        <v>31</v>
      </c>
      <c r="O782" s="69">
        <v>32</v>
      </c>
      <c r="P782" s="68">
        <v>4</v>
      </c>
      <c r="Q782" s="16">
        <v>0</v>
      </c>
      <c r="R782" s="16">
        <v>1</v>
      </c>
      <c r="S782" s="16">
        <v>11</v>
      </c>
      <c r="T782" s="69">
        <v>15</v>
      </c>
    </row>
    <row r="783" spans="1:20">
      <c r="A783" s="16">
        <v>2025</v>
      </c>
      <c r="B783" s="168" t="s">
        <v>865</v>
      </c>
      <c r="C783" s="168" t="s">
        <v>736</v>
      </c>
      <c r="D783" s="168" t="s">
        <v>738</v>
      </c>
      <c r="E783" s="168" t="s">
        <v>361</v>
      </c>
      <c r="F783" s="68">
        <v>29</v>
      </c>
      <c r="G783" s="16">
        <v>22</v>
      </c>
      <c r="H783" s="16">
        <v>26</v>
      </c>
      <c r="I783" s="16">
        <v>31</v>
      </c>
      <c r="J783" s="69">
        <v>32</v>
      </c>
      <c r="K783" s="68">
        <v>20</v>
      </c>
      <c r="L783" s="16">
        <v>7</v>
      </c>
      <c r="M783" s="16">
        <v>14</v>
      </c>
      <c r="N783" s="16">
        <v>29</v>
      </c>
      <c r="O783" s="69">
        <v>31</v>
      </c>
      <c r="P783" s="68">
        <v>7</v>
      </c>
      <c r="Q783" s="16">
        <v>0</v>
      </c>
      <c r="R783" s="16">
        <v>1</v>
      </c>
      <c r="S783" s="16">
        <v>12</v>
      </c>
      <c r="T783" s="69">
        <v>17</v>
      </c>
    </row>
    <row r="784" spans="1:20">
      <c r="A784" s="16">
        <v>2025</v>
      </c>
      <c r="B784" s="168" t="s">
        <v>865</v>
      </c>
      <c r="C784" s="168" t="s">
        <v>736</v>
      </c>
      <c r="D784" s="168" t="s">
        <v>738</v>
      </c>
      <c r="E784" s="168" t="s">
        <v>362</v>
      </c>
      <c r="F784" s="68">
        <v>28</v>
      </c>
      <c r="G784" s="16">
        <v>20</v>
      </c>
      <c r="H784" s="16">
        <v>25</v>
      </c>
      <c r="I784" s="16">
        <v>31</v>
      </c>
      <c r="J784" s="69">
        <v>32</v>
      </c>
      <c r="K784" s="68">
        <v>17</v>
      </c>
      <c r="L784" s="16">
        <v>5</v>
      </c>
      <c r="M784" s="16">
        <v>10</v>
      </c>
      <c r="N784" s="16">
        <v>28</v>
      </c>
      <c r="O784" s="69">
        <v>31</v>
      </c>
      <c r="P784" s="68">
        <v>9</v>
      </c>
      <c r="Q784" s="16">
        <v>0</v>
      </c>
      <c r="R784" s="16">
        <v>2</v>
      </c>
      <c r="S784" s="16">
        <v>14</v>
      </c>
      <c r="T784" s="69">
        <v>19</v>
      </c>
    </row>
    <row r="785" spans="1:20">
      <c r="A785" s="16">
        <v>2025</v>
      </c>
      <c r="B785" s="168" t="s">
        <v>865</v>
      </c>
      <c r="C785" s="168" t="s">
        <v>736</v>
      </c>
      <c r="D785" s="168" t="s">
        <v>738</v>
      </c>
      <c r="E785" s="168" t="s">
        <v>363</v>
      </c>
      <c r="F785" s="68">
        <v>28</v>
      </c>
      <c r="G785" s="16">
        <v>19</v>
      </c>
      <c r="H785" s="16">
        <v>24</v>
      </c>
      <c r="I785" s="16">
        <v>31</v>
      </c>
      <c r="J785" s="69">
        <v>32</v>
      </c>
      <c r="K785" s="68">
        <v>15</v>
      </c>
      <c r="L785" s="16">
        <v>2</v>
      </c>
      <c r="M785" s="16">
        <v>8</v>
      </c>
      <c r="N785" s="16">
        <v>26</v>
      </c>
      <c r="O785" s="69">
        <v>31</v>
      </c>
      <c r="P785" s="68">
        <v>10</v>
      </c>
      <c r="Q785" s="16">
        <v>1</v>
      </c>
      <c r="R785" s="16">
        <v>2</v>
      </c>
      <c r="S785" s="16">
        <v>16</v>
      </c>
      <c r="T785" s="69">
        <v>20</v>
      </c>
    </row>
    <row r="786" spans="1:20">
      <c r="A786" s="16">
        <v>2025</v>
      </c>
      <c r="B786" s="168" t="s">
        <v>865</v>
      </c>
      <c r="C786" s="168" t="s">
        <v>736</v>
      </c>
      <c r="D786" s="168" t="s">
        <v>738</v>
      </c>
      <c r="E786" s="168" t="s">
        <v>364</v>
      </c>
      <c r="F786" s="68">
        <v>27</v>
      </c>
      <c r="G786" s="16">
        <v>15</v>
      </c>
      <c r="H786" s="16">
        <v>23</v>
      </c>
      <c r="I786" s="16">
        <v>30</v>
      </c>
      <c r="J786" s="69">
        <v>32</v>
      </c>
      <c r="K786" s="68">
        <v>12</v>
      </c>
      <c r="L786" s="16">
        <v>1</v>
      </c>
      <c r="M786" s="16">
        <v>6</v>
      </c>
      <c r="N786" s="16">
        <v>24</v>
      </c>
      <c r="O786" s="69">
        <v>30</v>
      </c>
      <c r="P786" s="68">
        <v>11</v>
      </c>
      <c r="Q786" s="16">
        <v>1</v>
      </c>
      <c r="R786" s="16">
        <v>3</v>
      </c>
      <c r="S786" s="16">
        <v>18</v>
      </c>
      <c r="T786" s="69">
        <v>21</v>
      </c>
    </row>
    <row r="787" spans="1:20">
      <c r="A787" s="16">
        <v>2025</v>
      </c>
      <c r="B787" s="168" t="s">
        <v>865</v>
      </c>
      <c r="C787" s="168" t="s">
        <v>736</v>
      </c>
      <c r="D787" s="168" t="s">
        <v>738</v>
      </c>
      <c r="E787" s="168" t="s">
        <v>365</v>
      </c>
      <c r="F787" s="68">
        <v>26</v>
      </c>
      <c r="G787" s="16">
        <v>12</v>
      </c>
      <c r="H787" s="16">
        <v>21</v>
      </c>
      <c r="I787" s="16">
        <v>29</v>
      </c>
      <c r="J787" s="69">
        <v>32</v>
      </c>
      <c r="K787" s="68">
        <v>8</v>
      </c>
      <c r="L787" s="16">
        <v>0</v>
      </c>
      <c r="M787" s="16">
        <v>4</v>
      </c>
      <c r="N787" s="16">
        <v>19</v>
      </c>
      <c r="O787" s="69">
        <v>30</v>
      </c>
      <c r="P787" s="68">
        <v>13</v>
      </c>
      <c r="Q787" s="16">
        <v>0</v>
      </c>
      <c r="R787" s="16">
        <v>3</v>
      </c>
      <c r="S787" s="16">
        <v>18</v>
      </c>
      <c r="T787" s="69">
        <v>22</v>
      </c>
    </row>
    <row r="788" spans="1:20">
      <c r="A788" s="16">
        <v>2025</v>
      </c>
      <c r="B788" s="168" t="s">
        <v>865</v>
      </c>
      <c r="C788" s="168" t="s">
        <v>736</v>
      </c>
      <c r="D788" s="168" t="s">
        <v>738</v>
      </c>
      <c r="E788" s="168" t="s">
        <v>737</v>
      </c>
      <c r="F788" s="68">
        <v>25</v>
      </c>
      <c r="G788" s="16">
        <v>12</v>
      </c>
      <c r="H788" s="16">
        <v>20</v>
      </c>
      <c r="I788" s="16">
        <v>28</v>
      </c>
      <c r="J788" s="69">
        <v>32</v>
      </c>
      <c r="K788" s="68">
        <v>8</v>
      </c>
      <c r="L788" s="16">
        <v>0</v>
      </c>
      <c r="M788" s="16">
        <v>3</v>
      </c>
      <c r="N788" s="16">
        <v>22</v>
      </c>
      <c r="O788" s="69">
        <v>31</v>
      </c>
      <c r="P788" s="68">
        <v>12</v>
      </c>
      <c r="Q788" s="16">
        <v>0</v>
      </c>
      <c r="R788" s="16">
        <v>2</v>
      </c>
      <c r="S788" s="16">
        <v>18</v>
      </c>
      <c r="T788" s="69">
        <v>21</v>
      </c>
    </row>
    <row r="789" spans="1:20">
      <c r="A789" s="16">
        <v>2025</v>
      </c>
      <c r="B789" s="168" t="s">
        <v>865</v>
      </c>
      <c r="C789" s="168" t="s">
        <v>739</v>
      </c>
      <c r="D789" s="168" t="s">
        <v>432</v>
      </c>
      <c r="E789" s="168" t="s">
        <v>1109</v>
      </c>
      <c r="F789" s="68">
        <v>29</v>
      </c>
      <c r="G789" s="16">
        <v>27</v>
      </c>
      <c r="H789" s="16">
        <v>28</v>
      </c>
      <c r="I789" s="16">
        <v>31</v>
      </c>
      <c r="J789" s="69">
        <v>32</v>
      </c>
      <c r="K789" s="68">
        <v>27</v>
      </c>
      <c r="L789" s="16">
        <v>18</v>
      </c>
      <c r="M789" s="16">
        <v>23</v>
      </c>
      <c r="N789" s="16">
        <v>29</v>
      </c>
      <c r="O789" s="69">
        <v>31</v>
      </c>
      <c r="P789" s="68">
        <v>2</v>
      </c>
      <c r="Q789" s="16">
        <v>0</v>
      </c>
      <c r="R789" s="16">
        <v>0</v>
      </c>
      <c r="S789" s="16">
        <v>6</v>
      </c>
      <c r="T789" s="69">
        <v>11</v>
      </c>
    </row>
    <row r="790" spans="1:20">
      <c r="A790" s="16">
        <v>2025</v>
      </c>
      <c r="B790" s="168" t="s">
        <v>865</v>
      </c>
      <c r="C790" s="168" t="s">
        <v>739</v>
      </c>
      <c r="D790" s="168" t="s">
        <v>432</v>
      </c>
      <c r="E790" s="168" t="s">
        <v>369</v>
      </c>
      <c r="F790" s="68">
        <v>30</v>
      </c>
      <c r="G790" s="16">
        <v>27</v>
      </c>
      <c r="H790" s="16">
        <v>28</v>
      </c>
      <c r="I790" s="16">
        <v>32</v>
      </c>
      <c r="J790" s="69">
        <v>32</v>
      </c>
      <c r="K790" s="68">
        <v>26</v>
      </c>
      <c r="L790" s="16">
        <v>14</v>
      </c>
      <c r="M790" s="16">
        <v>20</v>
      </c>
      <c r="N790" s="16">
        <v>29</v>
      </c>
      <c r="O790" s="69">
        <v>31</v>
      </c>
      <c r="P790" s="68">
        <v>4</v>
      </c>
      <c r="Q790" s="16">
        <v>0</v>
      </c>
      <c r="R790" s="16">
        <v>1</v>
      </c>
      <c r="S790" s="16">
        <v>9</v>
      </c>
      <c r="T790" s="69">
        <v>15</v>
      </c>
    </row>
    <row r="791" spans="1:20">
      <c r="A791" s="16">
        <v>2025</v>
      </c>
      <c r="B791" s="168" t="s">
        <v>865</v>
      </c>
      <c r="C791" s="168" t="s">
        <v>739</v>
      </c>
      <c r="D791" s="168" t="s">
        <v>432</v>
      </c>
      <c r="E791" s="168" t="s">
        <v>355</v>
      </c>
      <c r="F791" s="68">
        <v>30</v>
      </c>
      <c r="G791" s="16">
        <v>26</v>
      </c>
      <c r="H791" s="16">
        <v>28</v>
      </c>
      <c r="I791" s="16">
        <v>32</v>
      </c>
      <c r="J791" s="69">
        <v>32</v>
      </c>
      <c r="K791" s="68">
        <v>24</v>
      </c>
      <c r="L791" s="16">
        <v>13</v>
      </c>
      <c r="M791" s="16">
        <v>19</v>
      </c>
      <c r="N791" s="16">
        <v>29</v>
      </c>
      <c r="O791" s="69">
        <v>31</v>
      </c>
      <c r="P791" s="68">
        <v>5</v>
      </c>
      <c r="Q791" s="16">
        <v>0</v>
      </c>
      <c r="R791" s="16">
        <v>1</v>
      </c>
      <c r="S791" s="16">
        <v>10</v>
      </c>
      <c r="T791" s="69">
        <v>15</v>
      </c>
    </row>
    <row r="792" spans="1:20">
      <c r="A792" s="16">
        <v>2025</v>
      </c>
      <c r="B792" s="168" t="s">
        <v>865</v>
      </c>
      <c r="C792" s="168" t="s">
        <v>739</v>
      </c>
      <c r="D792" s="168" t="s">
        <v>432</v>
      </c>
      <c r="E792" s="168" t="s">
        <v>356</v>
      </c>
      <c r="F792" s="68">
        <v>30</v>
      </c>
      <c r="G792" s="16">
        <v>25</v>
      </c>
      <c r="H792" s="16">
        <v>28</v>
      </c>
      <c r="I792" s="16">
        <v>32</v>
      </c>
      <c r="J792" s="69">
        <v>32</v>
      </c>
      <c r="K792" s="68">
        <v>23</v>
      </c>
      <c r="L792" s="16">
        <v>11</v>
      </c>
      <c r="M792" s="16">
        <v>17</v>
      </c>
      <c r="N792" s="16">
        <v>28</v>
      </c>
      <c r="O792" s="69">
        <v>31</v>
      </c>
      <c r="P792" s="68">
        <v>6</v>
      </c>
      <c r="Q792" s="16">
        <v>0</v>
      </c>
      <c r="R792" s="16">
        <v>2</v>
      </c>
      <c r="S792" s="16">
        <v>11</v>
      </c>
      <c r="T792" s="69">
        <v>15</v>
      </c>
    </row>
    <row r="793" spans="1:20">
      <c r="A793" s="16">
        <v>2025</v>
      </c>
      <c r="B793" s="168" t="s">
        <v>865</v>
      </c>
      <c r="C793" s="168" t="s">
        <v>739</v>
      </c>
      <c r="D793" s="168" t="s">
        <v>432</v>
      </c>
      <c r="E793" s="168" t="s">
        <v>357</v>
      </c>
      <c r="F793" s="68">
        <v>29</v>
      </c>
      <c r="G793" s="16">
        <v>24</v>
      </c>
      <c r="H793" s="16">
        <v>27</v>
      </c>
      <c r="I793" s="16">
        <v>31</v>
      </c>
      <c r="J793" s="69">
        <v>32</v>
      </c>
      <c r="K793" s="68">
        <v>21</v>
      </c>
      <c r="L793" s="16">
        <v>9</v>
      </c>
      <c r="M793" s="16">
        <v>16</v>
      </c>
      <c r="N793" s="16">
        <v>27</v>
      </c>
      <c r="O793" s="69">
        <v>31</v>
      </c>
      <c r="P793" s="68">
        <v>7</v>
      </c>
      <c r="Q793" s="16">
        <v>0</v>
      </c>
      <c r="R793" s="16">
        <v>2</v>
      </c>
      <c r="S793" s="16">
        <v>11</v>
      </c>
      <c r="T793" s="69">
        <v>16</v>
      </c>
    </row>
    <row r="794" spans="1:20">
      <c r="A794" s="16">
        <v>2025</v>
      </c>
      <c r="B794" s="168" t="s">
        <v>865</v>
      </c>
      <c r="C794" s="168" t="s">
        <v>739</v>
      </c>
      <c r="D794" s="168" t="s">
        <v>432</v>
      </c>
      <c r="E794" s="168" t="s">
        <v>358</v>
      </c>
      <c r="F794" s="68">
        <v>28</v>
      </c>
      <c r="G794" s="16">
        <v>22</v>
      </c>
      <c r="H794" s="16">
        <v>26</v>
      </c>
      <c r="I794" s="16">
        <v>31</v>
      </c>
      <c r="J794" s="69">
        <v>32</v>
      </c>
      <c r="K794" s="68">
        <v>20</v>
      </c>
      <c r="L794" s="16">
        <v>8</v>
      </c>
      <c r="M794" s="16">
        <v>14</v>
      </c>
      <c r="N794" s="16">
        <v>25</v>
      </c>
      <c r="O794" s="69">
        <v>31</v>
      </c>
      <c r="P794" s="68">
        <v>8</v>
      </c>
      <c r="Q794" s="16">
        <v>0</v>
      </c>
      <c r="R794" s="16">
        <v>3</v>
      </c>
      <c r="S794" s="16">
        <v>12</v>
      </c>
      <c r="T794" s="69">
        <v>16</v>
      </c>
    </row>
    <row r="795" spans="1:20">
      <c r="A795" s="16">
        <v>2025</v>
      </c>
      <c r="B795" s="168" t="s">
        <v>865</v>
      </c>
      <c r="C795" s="168" t="s">
        <v>739</v>
      </c>
      <c r="D795" s="168" t="s">
        <v>432</v>
      </c>
      <c r="E795" s="168" t="s">
        <v>359</v>
      </c>
      <c r="F795" s="68">
        <v>28</v>
      </c>
      <c r="G795" s="16">
        <v>20</v>
      </c>
      <c r="H795" s="16">
        <v>25</v>
      </c>
      <c r="I795" s="16">
        <v>30</v>
      </c>
      <c r="J795" s="69">
        <v>32</v>
      </c>
      <c r="K795" s="68">
        <v>18</v>
      </c>
      <c r="L795" s="16">
        <v>6</v>
      </c>
      <c r="M795" s="16">
        <v>12</v>
      </c>
      <c r="N795" s="16">
        <v>23</v>
      </c>
      <c r="O795" s="69">
        <v>29</v>
      </c>
      <c r="P795" s="68">
        <v>9</v>
      </c>
      <c r="Q795" s="16">
        <v>0</v>
      </c>
      <c r="R795" s="16">
        <v>4</v>
      </c>
      <c r="S795" s="16">
        <v>13</v>
      </c>
      <c r="T795" s="69">
        <v>17</v>
      </c>
    </row>
    <row r="796" spans="1:20">
      <c r="A796" s="16">
        <v>2025</v>
      </c>
      <c r="B796" s="168" t="s">
        <v>865</v>
      </c>
      <c r="C796" s="168" t="s">
        <v>739</v>
      </c>
      <c r="D796" s="168" t="s">
        <v>432</v>
      </c>
      <c r="E796" s="168" t="s">
        <v>360</v>
      </c>
      <c r="F796" s="68">
        <v>28</v>
      </c>
      <c r="G796" s="16">
        <v>19</v>
      </c>
      <c r="H796" s="16">
        <v>25</v>
      </c>
      <c r="I796" s="16">
        <v>30</v>
      </c>
      <c r="J796" s="69">
        <v>32</v>
      </c>
      <c r="K796" s="68">
        <v>16</v>
      </c>
      <c r="L796" s="16">
        <v>5</v>
      </c>
      <c r="M796" s="16">
        <v>11</v>
      </c>
      <c r="N796" s="16">
        <v>21</v>
      </c>
      <c r="O796" s="69">
        <v>28</v>
      </c>
      <c r="P796" s="68">
        <v>10</v>
      </c>
      <c r="Q796" s="16">
        <v>1</v>
      </c>
      <c r="R796" s="16">
        <v>6</v>
      </c>
      <c r="S796" s="16">
        <v>14</v>
      </c>
      <c r="T796" s="69">
        <v>18</v>
      </c>
    </row>
    <row r="797" spans="1:20">
      <c r="A797" s="16">
        <v>2025</v>
      </c>
      <c r="B797" s="168" t="s">
        <v>865</v>
      </c>
      <c r="C797" s="168" t="s">
        <v>739</v>
      </c>
      <c r="D797" s="168" t="s">
        <v>432</v>
      </c>
      <c r="E797" s="168" t="s">
        <v>361</v>
      </c>
      <c r="F797" s="68">
        <v>27</v>
      </c>
      <c r="G797" s="16">
        <v>19</v>
      </c>
      <c r="H797" s="16">
        <v>24</v>
      </c>
      <c r="I797" s="16">
        <v>29</v>
      </c>
      <c r="J797" s="69">
        <v>31</v>
      </c>
      <c r="K797" s="68">
        <v>13</v>
      </c>
      <c r="L797" s="16">
        <v>4</v>
      </c>
      <c r="M797" s="16">
        <v>8</v>
      </c>
      <c r="N797" s="16">
        <v>18</v>
      </c>
      <c r="O797" s="69">
        <v>23</v>
      </c>
      <c r="P797" s="68">
        <v>12</v>
      </c>
      <c r="Q797" s="16">
        <v>3</v>
      </c>
      <c r="R797" s="16">
        <v>8</v>
      </c>
      <c r="S797" s="16">
        <v>16</v>
      </c>
      <c r="T797" s="69">
        <v>20</v>
      </c>
    </row>
    <row r="798" spans="1:20">
      <c r="A798" s="16">
        <v>2025</v>
      </c>
      <c r="B798" s="168" t="s">
        <v>865</v>
      </c>
      <c r="C798" s="168" t="s">
        <v>739</v>
      </c>
      <c r="D798" s="168" t="s">
        <v>432</v>
      </c>
      <c r="E798" s="168" t="s">
        <v>362</v>
      </c>
      <c r="F798" s="68">
        <v>27</v>
      </c>
      <c r="G798" s="16">
        <v>18</v>
      </c>
      <c r="H798" s="16">
        <v>23</v>
      </c>
      <c r="I798" s="16">
        <v>28</v>
      </c>
      <c r="J798" s="69">
        <v>30</v>
      </c>
      <c r="K798" s="68">
        <v>11</v>
      </c>
      <c r="L798" s="16">
        <v>2</v>
      </c>
      <c r="M798" s="16">
        <v>6</v>
      </c>
      <c r="N798" s="16">
        <v>15</v>
      </c>
      <c r="O798" s="69">
        <v>19</v>
      </c>
      <c r="P798" s="68">
        <v>14</v>
      </c>
      <c r="Q798" s="16">
        <v>5</v>
      </c>
      <c r="R798" s="16">
        <v>10</v>
      </c>
      <c r="S798" s="16">
        <v>18</v>
      </c>
      <c r="T798" s="69">
        <v>21</v>
      </c>
    </row>
    <row r="799" spans="1:20">
      <c r="A799" s="16">
        <v>2025</v>
      </c>
      <c r="B799" s="168" t="s">
        <v>865</v>
      </c>
      <c r="C799" s="168" t="s">
        <v>739</v>
      </c>
      <c r="D799" s="168" t="s">
        <v>432</v>
      </c>
      <c r="E799" s="168" t="s">
        <v>363</v>
      </c>
      <c r="F799" s="68">
        <v>26</v>
      </c>
      <c r="G799" s="16">
        <v>17</v>
      </c>
      <c r="H799" s="16">
        <v>22</v>
      </c>
      <c r="I799" s="16">
        <v>28</v>
      </c>
      <c r="J799" s="69">
        <v>29</v>
      </c>
      <c r="K799" s="68">
        <v>8</v>
      </c>
      <c r="L799" s="16">
        <v>1</v>
      </c>
      <c r="M799" s="16">
        <v>4</v>
      </c>
      <c r="N799" s="16">
        <v>12</v>
      </c>
      <c r="O799" s="69">
        <v>17</v>
      </c>
      <c r="P799" s="68">
        <v>16</v>
      </c>
      <c r="Q799" s="16">
        <v>7</v>
      </c>
      <c r="R799" s="16">
        <v>12</v>
      </c>
      <c r="S799" s="16">
        <v>19</v>
      </c>
      <c r="T799" s="69">
        <v>22</v>
      </c>
    </row>
    <row r="800" spans="1:20">
      <c r="A800" s="16">
        <v>2025</v>
      </c>
      <c r="B800" s="168" t="s">
        <v>865</v>
      </c>
      <c r="C800" s="168" t="s">
        <v>739</v>
      </c>
      <c r="D800" s="168" t="s">
        <v>432</v>
      </c>
      <c r="E800" s="168" t="s">
        <v>364</v>
      </c>
      <c r="F800" s="68">
        <v>24</v>
      </c>
      <c r="G800" s="16">
        <v>14</v>
      </c>
      <c r="H800" s="16">
        <v>20</v>
      </c>
      <c r="I800" s="16">
        <v>27</v>
      </c>
      <c r="J800" s="69">
        <v>29</v>
      </c>
      <c r="K800" s="68">
        <v>6</v>
      </c>
      <c r="L800" s="16">
        <v>0</v>
      </c>
      <c r="M800" s="16">
        <v>2</v>
      </c>
      <c r="N800" s="16">
        <v>10</v>
      </c>
      <c r="O800" s="69">
        <v>14</v>
      </c>
      <c r="P800" s="68">
        <v>17</v>
      </c>
      <c r="Q800" s="16">
        <v>7</v>
      </c>
      <c r="R800" s="16">
        <v>12</v>
      </c>
      <c r="S800" s="16">
        <v>20</v>
      </c>
      <c r="T800" s="69">
        <v>23</v>
      </c>
    </row>
    <row r="801" spans="1:20">
      <c r="A801" s="16">
        <v>2025</v>
      </c>
      <c r="B801" s="168" t="s">
        <v>865</v>
      </c>
      <c r="C801" s="168" t="s">
        <v>739</v>
      </c>
      <c r="D801" s="168" t="s">
        <v>432</v>
      </c>
      <c r="E801" s="168" t="s">
        <v>365</v>
      </c>
      <c r="F801" s="68">
        <v>23</v>
      </c>
      <c r="G801" s="16">
        <v>11</v>
      </c>
      <c r="H801" s="16">
        <v>18</v>
      </c>
      <c r="I801" s="16">
        <v>26</v>
      </c>
      <c r="J801" s="69">
        <v>28</v>
      </c>
      <c r="K801" s="68">
        <v>5</v>
      </c>
      <c r="L801" s="16">
        <v>0</v>
      </c>
      <c r="M801" s="16">
        <v>1</v>
      </c>
      <c r="N801" s="16">
        <v>8</v>
      </c>
      <c r="O801" s="69">
        <v>12</v>
      </c>
      <c r="P801" s="68">
        <v>16</v>
      </c>
      <c r="Q801" s="16">
        <v>6</v>
      </c>
      <c r="R801" s="16">
        <v>12</v>
      </c>
      <c r="S801" s="16">
        <v>20</v>
      </c>
      <c r="T801" s="69">
        <v>22</v>
      </c>
    </row>
    <row r="802" spans="1:20">
      <c r="A802" s="16">
        <v>2025</v>
      </c>
      <c r="B802" s="168" t="s">
        <v>865</v>
      </c>
      <c r="C802" s="168" t="s">
        <v>739</v>
      </c>
      <c r="D802" s="168" t="s">
        <v>432</v>
      </c>
      <c r="E802" s="168" t="s">
        <v>737</v>
      </c>
      <c r="F802" s="68">
        <v>21</v>
      </c>
      <c r="G802" s="16">
        <v>9</v>
      </c>
      <c r="H802" s="16">
        <v>16</v>
      </c>
      <c r="I802" s="16">
        <v>24</v>
      </c>
      <c r="J802" s="69">
        <v>27</v>
      </c>
      <c r="K802" s="68">
        <v>4</v>
      </c>
      <c r="L802" s="16">
        <v>0</v>
      </c>
      <c r="M802" s="16">
        <v>1</v>
      </c>
      <c r="N802" s="16">
        <v>7</v>
      </c>
      <c r="O802" s="69">
        <v>11</v>
      </c>
      <c r="P802" s="68">
        <v>15</v>
      </c>
      <c r="Q802" s="16">
        <v>6</v>
      </c>
      <c r="R802" s="16">
        <v>11</v>
      </c>
      <c r="S802" s="16">
        <v>19</v>
      </c>
      <c r="T802" s="69">
        <v>21</v>
      </c>
    </row>
    <row r="803" spans="1:20">
      <c r="A803" s="16">
        <v>2025</v>
      </c>
      <c r="B803" s="168" t="s">
        <v>865</v>
      </c>
      <c r="C803" s="168" t="s">
        <v>739</v>
      </c>
      <c r="D803" s="168" t="s">
        <v>433</v>
      </c>
      <c r="E803" s="168" t="s">
        <v>1109</v>
      </c>
      <c r="F803" s="68">
        <v>29</v>
      </c>
      <c r="G803" s="16">
        <v>27</v>
      </c>
      <c r="H803" s="16">
        <v>28</v>
      </c>
      <c r="I803" s="16">
        <v>31</v>
      </c>
      <c r="J803" s="69">
        <v>32</v>
      </c>
      <c r="K803" s="68">
        <v>28</v>
      </c>
      <c r="L803" s="16">
        <v>22</v>
      </c>
      <c r="M803" s="16">
        <v>25</v>
      </c>
      <c r="N803" s="16">
        <v>29</v>
      </c>
      <c r="O803" s="69">
        <v>31</v>
      </c>
      <c r="P803" s="68">
        <v>1</v>
      </c>
      <c r="Q803" s="16">
        <v>0</v>
      </c>
      <c r="R803" s="16">
        <v>0</v>
      </c>
      <c r="S803" s="16">
        <v>4</v>
      </c>
      <c r="T803" s="69">
        <v>7</v>
      </c>
    </row>
    <row r="804" spans="1:20">
      <c r="A804" s="16">
        <v>2025</v>
      </c>
      <c r="B804" s="168" t="s">
        <v>865</v>
      </c>
      <c r="C804" s="168" t="s">
        <v>739</v>
      </c>
      <c r="D804" s="168" t="s">
        <v>433</v>
      </c>
      <c r="E804" s="168" t="s">
        <v>369</v>
      </c>
      <c r="F804" s="68">
        <v>30</v>
      </c>
      <c r="G804" s="16">
        <v>28</v>
      </c>
      <c r="H804" s="16">
        <v>28</v>
      </c>
      <c r="I804" s="16">
        <v>32</v>
      </c>
      <c r="J804" s="69">
        <v>32</v>
      </c>
      <c r="K804" s="68">
        <v>27</v>
      </c>
      <c r="L804" s="16">
        <v>19</v>
      </c>
      <c r="M804" s="16">
        <v>23</v>
      </c>
      <c r="N804" s="16">
        <v>30</v>
      </c>
      <c r="O804" s="69">
        <v>32</v>
      </c>
      <c r="P804" s="68">
        <v>2</v>
      </c>
      <c r="Q804" s="16">
        <v>0</v>
      </c>
      <c r="R804" s="16">
        <v>0</v>
      </c>
      <c r="S804" s="16">
        <v>6</v>
      </c>
      <c r="T804" s="69">
        <v>11</v>
      </c>
    </row>
    <row r="805" spans="1:20">
      <c r="A805" s="16">
        <v>2025</v>
      </c>
      <c r="B805" s="168" t="s">
        <v>865</v>
      </c>
      <c r="C805" s="168" t="s">
        <v>739</v>
      </c>
      <c r="D805" s="168" t="s">
        <v>433</v>
      </c>
      <c r="E805" s="168" t="s">
        <v>355</v>
      </c>
      <c r="F805" s="68">
        <v>30</v>
      </c>
      <c r="G805" s="16">
        <v>27</v>
      </c>
      <c r="H805" s="16">
        <v>28</v>
      </c>
      <c r="I805" s="16">
        <v>32</v>
      </c>
      <c r="J805" s="69">
        <v>32</v>
      </c>
      <c r="K805" s="68">
        <v>26</v>
      </c>
      <c r="L805" s="16">
        <v>17</v>
      </c>
      <c r="M805" s="16">
        <v>22</v>
      </c>
      <c r="N805" s="16">
        <v>29</v>
      </c>
      <c r="O805" s="69">
        <v>32</v>
      </c>
      <c r="P805" s="68">
        <v>4</v>
      </c>
      <c r="Q805" s="16">
        <v>0</v>
      </c>
      <c r="R805" s="16">
        <v>1</v>
      </c>
      <c r="S805" s="16">
        <v>7</v>
      </c>
      <c r="T805" s="69">
        <v>12</v>
      </c>
    </row>
    <row r="806" spans="1:20">
      <c r="A806" s="16">
        <v>2025</v>
      </c>
      <c r="B806" s="168" t="s">
        <v>865</v>
      </c>
      <c r="C806" s="168" t="s">
        <v>739</v>
      </c>
      <c r="D806" s="168" t="s">
        <v>433</v>
      </c>
      <c r="E806" s="168" t="s">
        <v>356</v>
      </c>
      <c r="F806" s="68">
        <v>30</v>
      </c>
      <c r="G806" s="16">
        <v>27</v>
      </c>
      <c r="H806" s="16">
        <v>28</v>
      </c>
      <c r="I806" s="16">
        <v>32</v>
      </c>
      <c r="J806" s="69">
        <v>32</v>
      </c>
      <c r="K806" s="68">
        <v>25</v>
      </c>
      <c r="L806" s="16">
        <v>16</v>
      </c>
      <c r="M806" s="16">
        <v>21</v>
      </c>
      <c r="N806" s="16">
        <v>29</v>
      </c>
      <c r="O806" s="69">
        <v>32</v>
      </c>
      <c r="P806" s="68">
        <v>5</v>
      </c>
      <c r="Q806" s="16">
        <v>0</v>
      </c>
      <c r="R806" s="16">
        <v>1</v>
      </c>
      <c r="S806" s="16">
        <v>9</v>
      </c>
      <c r="T806" s="69">
        <v>13</v>
      </c>
    </row>
    <row r="807" spans="1:20">
      <c r="A807" s="16">
        <v>2025</v>
      </c>
      <c r="B807" s="168" t="s">
        <v>865</v>
      </c>
      <c r="C807" s="168" t="s">
        <v>739</v>
      </c>
      <c r="D807" s="168" t="s">
        <v>433</v>
      </c>
      <c r="E807" s="168" t="s">
        <v>357</v>
      </c>
      <c r="F807" s="68">
        <v>30</v>
      </c>
      <c r="G807" s="16">
        <v>26</v>
      </c>
      <c r="H807" s="16">
        <v>28</v>
      </c>
      <c r="I807" s="16">
        <v>32</v>
      </c>
      <c r="J807" s="69">
        <v>32</v>
      </c>
      <c r="K807" s="68">
        <v>23</v>
      </c>
      <c r="L807" s="16">
        <v>13</v>
      </c>
      <c r="M807" s="16">
        <v>18</v>
      </c>
      <c r="N807" s="16">
        <v>28</v>
      </c>
      <c r="O807" s="69">
        <v>31</v>
      </c>
      <c r="P807" s="68">
        <v>6</v>
      </c>
      <c r="Q807" s="16">
        <v>0</v>
      </c>
      <c r="R807" s="16">
        <v>2</v>
      </c>
      <c r="S807" s="16">
        <v>10</v>
      </c>
      <c r="T807" s="69">
        <v>14</v>
      </c>
    </row>
    <row r="808" spans="1:20">
      <c r="A808" s="16">
        <v>2025</v>
      </c>
      <c r="B808" s="168" t="s">
        <v>865</v>
      </c>
      <c r="C808" s="168" t="s">
        <v>739</v>
      </c>
      <c r="D808" s="168" t="s">
        <v>433</v>
      </c>
      <c r="E808" s="168" t="s">
        <v>358</v>
      </c>
      <c r="F808" s="68">
        <v>29</v>
      </c>
      <c r="G808" s="16">
        <v>26</v>
      </c>
      <c r="H808" s="16">
        <v>28</v>
      </c>
      <c r="I808" s="16">
        <v>31</v>
      </c>
      <c r="J808" s="69">
        <v>32</v>
      </c>
      <c r="K808" s="68">
        <v>21</v>
      </c>
      <c r="L808" s="16">
        <v>11</v>
      </c>
      <c r="M808" s="16">
        <v>17</v>
      </c>
      <c r="N808" s="16">
        <v>26</v>
      </c>
      <c r="O808" s="69">
        <v>30</v>
      </c>
      <c r="P808" s="68">
        <v>8</v>
      </c>
      <c r="Q808" s="16">
        <v>0</v>
      </c>
      <c r="R808" s="16">
        <v>4</v>
      </c>
      <c r="S808" s="16">
        <v>12</v>
      </c>
      <c r="T808" s="69">
        <v>16</v>
      </c>
    </row>
    <row r="809" spans="1:20">
      <c r="A809" s="16">
        <v>2025</v>
      </c>
      <c r="B809" s="168" t="s">
        <v>865</v>
      </c>
      <c r="C809" s="168" t="s">
        <v>739</v>
      </c>
      <c r="D809" s="168" t="s">
        <v>433</v>
      </c>
      <c r="E809" s="168" t="s">
        <v>359</v>
      </c>
      <c r="F809" s="68">
        <v>29</v>
      </c>
      <c r="G809" s="16">
        <v>25</v>
      </c>
      <c r="H809" s="16">
        <v>27</v>
      </c>
      <c r="I809" s="16">
        <v>31</v>
      </c>
      <c r="J809" s="69">
        <v>32</v>
      </c>
      <c r="K809" s="68">
        <v>20</v>
      </c>
      <c r="L809" s="16">
        <v>10</v>
      </c>
      <c r="M809" s="16">
        <v>15</v>
      </c>
      <c r="N809" s="16">
        <v>24</v>
      </c>
      <c r="O809" s="69">
        <v>29</v>
      </c>
      <c r="P809" s="68">
        <v>9</v>
      </c>
      <c r="Q809" s="16">
        <v>1</v>
      </c>
      <c r="R809" s="16">
        <v>5</v>
      </c>
      <c r="S809" s="16">
        <v>13</v>
      </c>
      <c r="T809" s="69">
        <v>17</v>
      </c>
    </row>
    <row r="810" spans="1:20">
      <c r="A810" s="16">
        <v>2025</v>
      </c>
      <c r="B810" s="168" t="s">
        <v>865</v>
      </c>
      <c r="C810" s="168" t="s">
        <v>739</v>
      </c>
      <c r="D810" s="168" t="s">
        <v>433</v>
      </c>
      <c r="E810" s="168" t="s">
        <v>360</v>
      </c>
      <c r="F810" s="68">
        <v>28</v>
      </c>
      <c r="G810" s="16">
        <v>24</v>
      </c>
      <c r="H810" s="16">
        <v>27</v>
      </c>
      <c r="I810" s="16">
        <v>30</v>
      </c>
      <c r="J810" s="69">
        <v>32</v>
      </c>
      <c r="K810" s="68">
        <v>18</v>
      </c>
      <c r="L810" s="16">
        <v>8</v>
      </c>
      <c r="M810" s="16">
        <v>13</v>
      </c>
      <c r="N810" s="16">
        <v>22</v>
      </c>
      <c r="O810" s="69">
        <v>27</v>
      </c>
      <c r="P810" s="68">
        <v>10</v>
      </c>
      <c r="Q810" s="16">
        <v>2</v>
      </c>
      <c r="R810" s="16">
        <v>7</v>
      </c>
      <c r="S810" s="16">
        <v>14</v>
      </c>
      <c r="T810" s="69">
        <v>18</v>
      </c>
    </row>
    <row r="811" spans="1:20">
      <c r="A811" s="16">
        <v>2025</v>
      </c>
      <c r="B811" s="168" t="s">
        <v>865</v>
      </c>
      <c r="C811" s="168" t="s">
        <v>739</v>
      </c>
      <c r="D811" s="168" t="s">
        <v>433</v>
      </c>
      <c r="E811" s="168" t="s">
        <v>361</v>
      </c>
      <c r="F811" s="68">
        <v>28</v>
      </c>
      <c r="G811" s="16">
        <v>23</v>
      </c>
      <c r="H811" s="16">
        <v>26</v>
      </c>
      <c r="I811" s="16">
        <v>30</v>
      </c>
      <c r="J811" s="69">
        <v>31</v>
      </c>
      <c r="K811" s="68">
        <v>15</v>
      </c>
      <c r="L811" s="16">
        <v>6</v>
      </c>
      <c r="M811" s="16">
        <v>11</v>
      </c>
      <c r="N811" s="16">
        <v>19</v>
      </c>
      <c r="O811" s="69">
        <v>23</v>
      </c>
      <c r="P811" s="68">
        <v>12</v>
      </c>
      <c r="Q811" s="16">
        <v>5</v>
      </c>
      <c r="R811" s="16">
        <v>9</v>
      </c>
      <c r="S811" s="16">
        <v>16</v>
      </c>
      <c r="T811" s="69">
        <v>20</v>
      </c>
    </row>
    <row r="812" spans="1:20">
      <c r="A812" s="16">
        <v>2025</v>
      </c>
      <c r="B812" s="168" t="s">
        <v>865</v>
      </c>
      <c r="C812" s="168" t="s">
        <v>739</v>
      </c>
      <c r="D812" s="168" t="s">
        <v>433</v>
      </c>
      <c r="E812" s="168" t="s">
        <v>362</v>
      </c>
      <c r="F812" s="68">
        <v>27</v>
      </c>
      <c r="G812" s="16">
        <v>21</v>
      </c>
      <c r="H812" s="16">
        <v>25</v>
      </c>
      <c r="I812" s="16">
        <v>29</v>
      </c>
      <c r="J812" s="69">
        <v>31</v>
      </c>
      <c r="K812" s="68">
        <v>12</v>
      </c>
      <c r="L812" s="16">
        <v>4</v>
      </c>
      <c r="M812" s="16">
        <v>8</v>
      </c>
      <c r="N812" s="16">
        <v>16</v>
      </c>
      <c r="O812" s="69">
        <v>20</v>
      </c>
      <c r="P812" s="68">
        <v>14</v>
      </c>
      <c r="Q812" s="16">
        <v>7</v>
      </c>
      <c r="R812" s="16">
        <v>11</v>
      </c>
      <c r="S812" s="16">
        <v>18</v>
      </c>
      <c r="T812" s="69">
        <v>21</v>
      </c>
    </row>
    <row r="813" spans="1:20">
      <c r="A813" s="16">
        <v>2025</v>
      </c>
      <c r="B813" s="168" t="s">
        <v>865</v>
      </c>
      <c r="C813" s="168" t="s">
        <v>739</v>
      </c>
      <c r="D813" s="168" t="s">
        <v>433</v>
      </c>
      <c r="E813" s="168" t="s">
        <v>363</v>
      </c>
      <c r="F813" s="68">
        <v>26</v>
      </c>
      <c r="G813" s="16">
        <v>19</v>
      </c>
      <c r="H813" s="16">
        <v>24</v>
      </c>
      <c r="I813" s="16">
        <v>28</v>
      </c>
      <c r="J813" s="69">
        <v>30</v>
      </c>
      <c r="K813" s="68">
        <v>9</v>
      </c>
      <c r="L813" s="16">
        <v>2</v>
      </c>
      <c r="M813" s="16">
        <v>6</v>
      </c>
      <c r="N813" s="16">
        <v>13</v>
      </c>
      <c r="O813" s="69">
        <v>18</v>
      </c>
      <c r="P813" s="68">
        <v>16</v>
      </c>
      <c r="Q813" s="16">
        <v>8</v>
      </c>
      <c r="R813" s="16">
        <v>12</v>
      </c>
      <c r="S813" s="16">
        <v>19</v>
      </c>
      <c r="T813" s="69">
        <v>22</v>
      </c>
    </row>
    <row r="814" spans="1:20">
      <c r="A814" s="16">
        <v>2025</v>
      </c>
      <c r="B814" s="168" t="s">
        <v>865</v>
      </c>
      <c r="C814" s="168" t="s">
        <v>739</v>
      </c>
      <c r="D814" s="168" t="s">
        <v>433</v>
      </c>
      <c r="E814" s="168" t="s">
        <v>364</v>
      </c>
      <c r="F814" s="68">
        <v>25</v>
      </c>
      <c r="G814" s="16">
        <v>17</v>
      </c>
      <c r="H814" s="16">
        <v>22</v>
      </c>
      <c r="I814" s="16">
        <v>28</v>
      </c>
      <c r="J814" s="69">
        <v>29</v>
      </c>
      <c r="K814" s="68">
        <v>7</v>
      </c>
      <c r="L814" s="16">
        <v>0</v>
      </c>
      <c r="M814" s="16">
        <v>4</v>
      </c>
      <c r="N814" s="16">
        <v>11</v>
      </c>
      <c r="O814" s="69">
        <v>15</v>
      </c>
      <c r="P814" s="68">
        <v>17</v>
      </c>
      <c r="Q814" s="16">
        <v>8</v>
      </c>
      <c r="R814" s="16">
        <v>13</v>
      </c>
      <c r="S814" s="16">
        <v>20</v>
      </c>
      <c r="T814" s="69">
        <v>23</v>
      </c>
    </row>
    <row r="815" spans="1:20">
      <c r="A815" s="16">
        <v>2025</v>
      </c>
      <c r="B815" s="168" t="s">
        <v>865</v>
      </c>
      <c r="C815" s="168" t="s">
        <v>739</v>
      </c>
      <c r="D815" s="168" t="s">
        <v>433</v>
      </c>
      <c r="E815" s="168" t="s">
        <v>365</v>
      </c>
      <c r="F815" s="68">
        <v>24</v>
      </c>
      <c r="G815" s="16">
        <v>15</v>
      </c>
      <c r="H815" s="16">
        <v>20</v>
      </c>
      <c r="I815" s="16">
        <v>27</v>
      </c>
      <c r="J815" s="69">
        <v>28</v>
      </c>
      <c r="K815" s="68">
        <v>6</v>
      </c>
      <c r="L815" s="16">
        <v>0</v>
      </c>
      <c r="M815" s="16">
        <v>2</v>
      </c>
      <c r="N815" s="16">
        <v>9</v>
      </c>
      <c r="O815" s="69">
        <v>13</v>
      </c>
      <c r="P815" s="68">
        <v>17</v>
      </c>
      <c r="Q815" s="16">
        <v>8</v>
      </c>
      <c r="R815" s="16">
        <v>13</v>
      </c>
      <c r="S815" s="16">
        <v>20</v>
      </c>
      <c r="T815" s="69">
        <v>23</v>
      </c>
    </row>
    <row r="816" spans="1:20">
      <c r="A816" s="16">
        <v>2025</v>
      </c>
      <c r="B816" s="168" t="s">
        <v>865</v>
      </c>
      <c r="C816" s="168" t="s">
        <v>739</v>
      </c>
      <c r="D816" s="168" t="s">
        <v>433</v>
      </c>
      <c r="E816" s="168" t="s">
        <v>737</v>
      </c>
      <c r="F816" s="68">
        <v>22</v>
      </c>
      <c r="G816" s="16">
        <v>11</v>
      </c>
      <c r="H816" s="16">
        <v>18</v>
      </c>
      <c r="I816" s="16">
        <v>26</v>
      </c>
      <c r="J816" s="69">
        <v>28</v>
      </c>
      <c r="K816" s="68">
        <v>5</v>
      </c>
      <c r="L816" s="16">
        <v>0</v>
      </c>
      <c r="M816" s="16">
        <v>1</v>
      </c>
      <c r="N816" s="16">
        <v>8</v>
      </c>
      <c r="O816" s="69">
        <v>12</v>
      </c>
      <c r="P816" s="68">
        <v>16</v>
      </c>
      <c r="Q816" s="16">
        <v>7</v>
      </c>
      <c r="R816" s="16">
        <v>12</v>
      </c>
      <c r="S816" s="16">
        <v>19</v>
      </c>
      <c r="T816" s="69">
        <v>22</v>
      </c>
    </row>
    <row r="817" spans="1:20">
      <c r="A817" s="16">
        <v>2025</v>
      </c>
      <c r="B817" s="168" t="s">
        <v>865</v>
      </c>
      <c r="C817" s="168" t="s">
        <v>739</v>
      </c>
      <c r="D817" s="168" t="s">
        <v>863</v>
      </c>
      <c r="E817" s="168" t="s">
        <v>1109</v>
      </c>
      <c r="F817" s="68">
        <v>29</v>
      </c>
      <c r="G817" s="16">
        <v>28</v>
      </c>
      <c r="H817" s="16">
        <v>28</v>
      </c>
      <c r="I817" s="16">
        <v>32</v>
      </c>
      <c r="J817" s="69">
        <v>32</v>
      </c>
      <c r="K817" s="68">
        <v>28</v>
      </c>
      <c r="L817" s="16">
        <v>23</v>
      </c>
      <c r="M817" s="16">
        <v>26</v>
      </c>
      <c r="N817" s="16">
        <v>30</v>
      </c>
      <c r="O817" s="69">
        <v>32</v>
      </c>
      <c r="P817" s="68">
        <v>1</v>
      </c>
      <c r="Q817" s="16">
        <v>0</v>
      </c>
      <c r="R817" s="16">
        <v>0</v>
      </c>
      <c r="S817" s="16">
        <v>3</v>
      </c>
      <c r="T817" s="69">
        <v>6</v>
      </c>
    </row>
    <row r="818" spans="1:20">
      <c r="A818" s="16">
        <v>2025</v>
      </c>
      <c r="B818" s="168" t="s">
        <v>865</v>
      </c>
      <c r="C818" s="168" t="s">
        <v>739</v>
      </c>
      <c r="D818" s="168" t="s">
        <v>863</v>
      </c>
      <c r="E818" s="168" t="s">
        <v>369</v>
      </c>
      <c r="F818" s="68">
        <v>30</v>
      </c>
      <c r="G818" s="16">
        <v>28</v>
      </c>
      <c r="H818" s="16">
        <v>28</v>
      </c>
      <c r="I818" s="16">
        <v>32</v>
      </c>
      <c r="J818" s="69">
        <v>32</v>
      </c>
      <c r="K818" s="68">
        <v>28</v>
      </c>
      <c r="L818" s="16">
        <v>21</v>
      </c>
      <c r="M818" s="16">
        <v>25</v>
      </c>
      <c r="N818" s="16">
        <v>30</v>
      </c>
      <c r="O818" s="69">
        <v>32</v>
      </c>
      <c r="P818" s="68">
        <v>2</v>
      </c>
      <c r="Q818" s="16">
        <v>0</v>
      </c>
      <c r="R818" s="16">
        <v>0</v>
      </c>
      <c r="S818" s="16">
        <v>5</v>
      </c>
      <c r="T818" s="69">
        <v>9</v>
      </c>
    </row>
    <row r="819" spans="1:20">
      <c r="A819" s="16">
        <v>2025</v>
      </c>
      <c r="B819" s="168" t="s">
        <v>865</v>
      </c>
      <c r="C819" s="168" t="s">
        <v>739</v>
      </c>
      <c r="D819" s="168" t="s">
        <v>863</v>
      </c>
      <c r="E819" s="168" t="s">
        <v>355</v>
      </c>
      <c r="F819" s="68">
        <v>30</v>
      </c>
      <c r="G819" s="16">
        <v>28</v>
      </c>
      <c r="H819" s="16">
        <v>28</v>
      </c>
      <c r="I819" s="16">
        <v>32</v>
      </c>
      <c r="J819" s="69">
        <v>32</v>
      </c>
      <c r="K819" s="68">
        <v>27</v>
      </c>
      <c r="L819" s="16">
        <v>19</v>
      </c>
      <c r="M819" s="16">
        <v>23</v>
      </c>
      <c r="N819" s="16">
        <v>30</v>
      </c>
      <c r="O819" s="69">
        <v>32</v>
      </c>
      <c r="P819" s="68">
        <v>3</v>
      </c>
      <c r="Q819" s="16">
        <v>0</v>
      </c>
      <c r="R819" s="16">
        <v>0</v>
      </c>
      <c r="S819" s="16">
        <v>6</v>
      </c>
      <c r="T819" s="69">
        <v>11</v>
      </c>
    </row>
    <row r="820" spans="1:20">
      <c r="A820" s="16">
        <v>2025</v>
      </c>
      <c r="B820" s="168" t="s">
        <v>865</v>
      </c>
      <c r="C820" s="168" t="s">
        <v>739</v>
      </c>
      <c r="D820" s="168" t="s">
        <v>863</v>
      </c>
      <c r="E820" s="168" t="s">
        <v>356</v>
      </c>
      <c r="F820" s="68">
        <v>30</v>
      </c>
      <c r="G820" s="16">
        <v>27</v>
      </c>
      <c r="H820" s="16">
        <v>28</v>
      </c>
      <c r="I820" s="16">
        <v>32</v>
      </c>
      <c r="J820" s="69">
        <v>32</v>
      </c>
      <c r="K820" s="68">
        <v>26</v>
      </c>
      <c r="L820" s="16">
        <v>17</v>
      </c>
      <c r="M820" s="16">
        <v>22</v>
      </c>
      <c r="N820" s="16">
        <v>29</v>
      </c>
      <c r="O820" s="69">
        <v>32</v>
      </c>
      <c r="P820" s="68">
        <v>4</v>
      </c>
      <c r="Q820" s="16">
        <v>0</v>
      </c>
      <c r="R820" s="16">
        <v>1</v>
      </c>
      <c r="S820" s="16">
        <v>8</v>
      </c>
      <c r="T820" s="69">
        <v>12</v>
      </c>
    </row>
    <row r="821" spans="1:20">
      <c r="A821" s="16">
        <v>2025</v>
      </c>
      <c r="B821" s="168" t="s">
        <v>865</v>
      </c>
      <c r="C821" s="168" t="s">
        <v>739</v>
      </c>
      <c r="D821" s="168" t="s">
        <v>863</v>
      </c>
      <c r="E821" s="168" t="s">
        <v>357</v>
      </c>
      <c r="F821" s="68">
        <v>30</v>
      </c>
      <c r="G821" s="16">
        <v>27</v>
      </c>
      <c r="H821" s="16">
        <v>28</v>
      </c>
      <c r="I821" s="16">
        <v>32</v>
      </c>
      <c r="J821" s="69">
        <v>32</v>
      </c>
      <c r="K821" s="68">
        <v>24</v>
      </c>
      <c r="L821" s="16">
        <v>14</v>
      </c>
      <c r="M821" s="16">
        <v>19</v>
      </c>
      <c r="N821" s="16">
        <v>28</v>
      </c>
      <c r="O821" s="69">
        <v>31</v>
      </c>
      <c r="P821" s="68">
        <v>6</v>
      </c>
      <c r="Q821" s="16">
        <v>0</v>
      </c>
      <c r="R821" s="16">
        <v>2</v>
      </c>
      <c r="S821" s="16">
        <v>10</v>
      </c>
      <c r="T821" s="69">
        <v>14</v>
      </c>
    </row>
    <row r="822" spans="1:20">
      <c r="A822" s="16">
        <v>2025</v>
      </c>
      <c r="B822" s="168" t="s">
        <v>865</v>
      </c>
      <c r="C822" s="168" t="s">
        <v>739</v>
      </c>
      <c r="D822" s="168" t="s">
        <v>863</v>
      </c>
      <c r="E822" s="168" t="s">
        <v>358</v>
      </c>
      <c r="F822" s="68">
        <v>30</v>
      </c>
      <c r="G822" s="16">
        <v>26</v>
      </c>
      <c r="H822" s="16">
        <v>28</v>
      </c>
      <c r="I822" s="16">
        <v>32</v>
      </c>
      <c r="J822" s="69">
        <v>32</v>
      </c>
      <c r="K822" s="68">
        <v>22</v>
      </c>
      <c r="L822" s="16">
        <v>12</v>
      </c>
      <c r="M822" s="16">
        <v>17</v>
      </c>
      <c r="N822" s="16">
        <v>27</v>
      </c>
      <c r="O822" s="69">
        <v>31</v>
      </c>
      <c r="P822" s="68">
        <v>7</v>
      </c>
      <c r="Q822" s="16">
        <v>0</v>
      </c>
      <c r="R822" s="16">
        <v>3</v>
      </c>
      <c r="S822" s="16">
        <v>11</v>
      </c>
      <c r="T822" s="69">
        <v>15</v>
      </c>
    </row>
    <row r="823" spans="1:20">
      <c r="A823" s="16">
        <v>2025</v>
      </c>
      <c r="B823" s="168" t="s">
        <v>865</v>
      </c>
      <c r="C823" s="168" t="s">
        <v>739</v>
      </c>
      <c r="D823" s="168" t="s">
        <v>863</v>
      </c>
      <c r="E823" s="168" t="s">
        <v>359</v>
      </c>
      <c r="F823" s="68">
        <v>29</v>
      </c>
      <c r="G823" s="16">
        <v>26</v>
      </c>
      <c r="H823" s="16">
        <v>28</v>
      </c>
      <c r="I823" s="16">
        <v>31</v>
      </c>
      <c r="J823" s="69">
        <v>32</v>
      </c>
      <c r="K823" s="68">
        <v>20</v>
      </c>
      <c r="L823" s="16">
        <v>11</v>
      </c>
      <c r="M823" s="16">
        <v>16</v>
      </c>
      <c r="N823" s="16">
        <v>25</v>
      </c>
      <c r="O823" s="69">
        <v>29</v>
      </c>
      <c r="P823" s="68">
        <v>8</v>
      </c>
      <c r="Q823" s="16">
        <v>1</v>
      </c>
      <c r="R823" s="16">
        <v>5</v>
      </c>
      <c r="S823" s="16">
        <v>12</v>
      </c>
      <c r="T823" s="69">
        <v>16</v>
      </c>
    </row>
    <row r="824" spans="1:20">
      <c r="A824" s="16">
        <v>2025</v>
      </c>
      <c r="B824" s="168" t="s">
        <v>865</v>
      </c>
      <c r="C824" s="168" t="s">
        <v>739</v>
      </c>
      <c r="D824" s="168" t="s">
        <v>863</v>
      </c>
      <c r="E824" s="168" t="s">
        <v>360</v>
      </c>
      <c r="F824" s="68">
        <v>29</v>
      </c>
      <c r="G824" s="16">
        <v>25</v>
      </c>
      <c r="H824" s="16">
        <v>27</v>
      </c>
      <c r="I824" s="16">
        <v>31</v>
      </c>
      <c r="J824" s="69">
        <v>32</v>
      </c>
      <c r="K824" s="68">
        <v>19</v>
      </c>
      <c r="L824" s="16">
        <v>10</v>
      </c>
      <c r="M824" s="16">
        <v>15</v>
      </c>
      <c r="N824" s="16">
        <v>23</v>
      </c>
      <c r="O824" s="69">
        <v>28</v>
      </c>
      <c r="P824" s="68">
        <v>10</v>
      </c>
      <c r="Q824" s="16">
        <v>2</v>
      </c>
      <c r="R824" s="16">
        <v>6</v>
      </c>
      <c r="S824" s="16">
        <v>13</v>
      </c>
      <c r="T824" s="69">
        <v>17</v>
      </c>
    </row>
    <row r="825" spans="1:20">
      <c r="A825" s="16">
        <v>2025</v>
      </c>
      <c r="B825" s="168" t="s">
        <v>865</v>
      </c>
      <c r="C825" s="168" t="s">
        <v>739</v>
      </c>
      <c r="D825" s="168" t="s">
        <v>863</v>
      </c>
      <c r="E825" s="168" t="s">
        <v>361</v>
      </c>
      <c r="F825" s="68">
        <v>28</v>
      </c>
      <c r="G825" s="16">
        <v>25</v>
      </c>
      <c r="H825" s="16">
        <v>27</v>
      </c>
      <c r="I825" s="16">
        <v>30</v>
      </c>
      <c r="J825" s="69">
        <v>32</v>
      </c>
      <c r="K825" s="68">
        <v>16</v>
      </c>
      <c r="L825" s="16">
        <v>8</v>
      </c>
      <c r="M825" s="16">
        <v>12</v>
      </c>
      <c r="N825" s="16">
        <v>20</v>
      </c>
      <c r="O825" s="69">
        <v>24</v>
      </c>
      <c r="P825" s="68">
        <v>12</v>
      </c>
      <c r="Q825" s="16">
        <v>5</v>
      </c>
      <c r="R825" s="16">
        <v>8</v>
      </c>
      <c r="S825" s="16">
        <v>15</v>
      </c>
      <c r="T825" s="69">
        <v>19</v>
      </c>
    </row>
    <row r="826" spans="1:20">
      <c r="A826" s="16">
        <v>2025</v>
      </c>
      <c r="B826" s="168" t="s">
        <v>865</v>
      </c>
      <c r="C826" s="168" t="s">
        <v>739</v>
      </c>
      <c r="D826" s="168" t="s">
        <v>863</v>
      </c>
      <c r="E826" s="168" t="s">
        <v>362</v>
      </c>
      <c r="F826" s="68">
        <v>28</v>
      </c>
      <c r="G826" s="16">
        <v>24</v>
      </c>
      <c r="H826" s="16">
        <v>26</v>
      </c>
      <c r="I826" s="16">
        <v>29</v>
      </c>
      <c r="J826" s="69">
        <v>31</v>
      </c>
      <c r="K826" s="68">
        <v>13</v>
      </c>
      <c r="L826" s="16">
        <v>5</v>
      </c>
      <c r="M826" s="16">
        <v>9</v>
      </c>
      <c r="N826" s="16">
        <v>17</v>
      </c>
      <c r="O826" s="69">
        <v>21</v>
      </c>
      <c r="P826" s="68">
        <v>14</v>
      </c>
      <c r="Q826" s="16">
        <v>7</v>
      </c>
      <c r="R826" s="16">
        <v>10</v>
      </c>
      <c r="S826" s="16">
        <v>17</v>
      </c>
      <c r="T826" s="69">
        <v>21</v>
      </c>
    </row>
    <row r="827" spans="1:20">
      <c r="A827" s="16">
        <v>2025</v>
      </c>
      <c r="B827" s="168" t="s">
        <v>865</v>
      </c>
      <c r="C827" s="168" t="s">
        <v>739</v>
      </c>
      <c r="D827" s="168" t="s">
        <v>863</v>
      </c>
      <c r="E827" s="168" t="s">
        <v>363</v>
      </c>
      <c r="F827" s="68">
        <v>27</v>
      </c>
      <c r="G827" s="16">
        <v>22</v>
      </c>
      <c r="H827" s="16">
        <v>25</v>
      </c>
      <c r="I827" s="16">
        <v>29</v>
      </c>
      <c r="J827" s="69">
        <v>31</v>
      </c>
      <c r="K827" s="68">
        <v>11</v>
      </c>
      <c r="L827" s="16">
        <v>3</v>
      </c>
      <c r="M827" s="16">
        <v>7</v>
      </c>
      <c r="N827" s="16">
        <v>15</v>
      </c>
      <c r="O827" s="69">
        <v>19</v>
      </c>
      <c r="P827" s="68">
        <v>16</v>
      </c>
      <c r="Q827" s="16">
        <v>8</v>
      </c>
      <c r="R827" s="16">
        <v>12</v>
      </c>
      <c r="S827" s="16">
        <v>19</v>
      </c>
      <c r="T827" s="69">
        <v>22</v>
      </c>
    </row>
    <row r="828" spans="1:20">
      <c r="A828" s="16">
        <v>2025</v>
      </c>
      <c r="B828" s="168" t="s">
        <v>865</v>
      </c>
      <c r="C828" s="168" t="s">
        <v>739</v>
      </c>
      <c r="D828" s="168" t="s">
        <v>863</v>
      </c>
      <c r="E828" s="168" t="s">
        <v>364</v>
      </c>
      <c r="F828" s="68">
        <v>26</v>
      </c>
      <c r="G828" s="16">
        <v>20</v>
      </c>
      <c r="H828" s="16">
        <v>24</v>
      </c>
      <c r="I828" s="16">
        <v>28</v>
      </c>
      <c r="J828" s="69">
        <v>30</v>
      </c>
      <c r="K828" s="68">
        <v>8</v>
      </c>
      <c r="L828" s="16">
        <v>1</v>
      </c>
      <c r="M828" s="16">
        <v>5</v>
      </c>
      <c r="N828" s="16">
        <v>12</v>
      </c>
      <c r="O828" s="69">
        <v>16</v>
      </c>
      <c r="P828" s="68">
        <v>17</v>
      </c>
      <c r="Q828" s="16">
        <v>9</v>
      </c>
      <c r="R828" s="16">
        <v>13</v>
      </c>
      <c r="S828" s="16">
        <v>20</v>
      </c>
      <c r="T828" s="69">
        <v>23</v>
      </c>
    </row>
    <row r="829" spans="1:20">
      <c r="A829" s="16">
        <v>2025</v>
      </c>
      <c r="B829" s="168" t="s">
        <v>865</v>
      </c>
      <c r="C829" s="168" t="s">
        <v>739</v>
      </c>
      <c r="D829" s="168" t="s">
        <v>863</v>
      </c>
      <c r="E829" s="168" t="s">
        <v>365</v>
      </c>
      <c r="F829" s="68">
        <v>25</v>
      </c>
      <c r="G829" s="16">
        <v>17</v>
      </c>
      <c r="H829" s="16">
        <v>22</v>
      </c>
      <c r="I829" s="16">
        <v>27</v>
      </c>
      <c r="J829" s="69">
        <v>29</v>
      </c>
      <c r="K829" s="68">
        <v>6</v>
      </c>
      <c r="L829" s="16">
        <v>0</v>
      </c>
      <c r="M829" s="16">
        <v>3</v>
      </c>
      <c r="N829" s="16">
        <v>10</v>
      </c>
      <c r="O829" s="69">
        <v>14</v>
      </c>
      <c r="P829" s="68">
        <v>17</v>
      </c>
      <c r="Q829" s="16">
        <v>9</v>
      </c>
      <c r="R829" s="16">
        <v>14</v>
      </c>
      <c r="S829" s="16">
        <v>20</v>
      </c>
      <c r="T829" s="69">
        <v>23</v>
      </c>
    </row>
    <row r="830" spans="1:20">
      <c r="A830" s="16">
        <v>2025</v>
      </c>
      <c r="B830" s="168" t="s">
        <v>865</v>
      </c>
      <c r="C830" s="168" t="s">
        <v>739</v>
      </c>
      <c r="D830" s="168" t="s">
        <v>863</v>
      </c>
      <c r="E830" s="168" t="s">
        <v>737</v>
      </c>
      <c r="F830" s="68">
        <v>24</v>
      </c>
      <c r="G830" s="16">
        <v>14</v>
      </c>
      <c r="H830" s="16">
        <v>20</v>
      </c>
      <c r="I830" s="16">
        <v>26</v>
      </c>
      <c r="J830" s="69">
        <v>28</v>
      </c>
      <c r="K830" s="68">
        <v>5</v>
      </c>
      <c r="L830" s="16">
        <v>0</v>
      </c>
      <c r="M830" s="16">
        <v>2</v>
      </c>
      <c r="N830" s="16">
        <v>9</v>
      </c>
      <c r="O830" s="69">
        <v>13</v>
      </c>
      <c r="P830" s="68">
        <v>17</v>
      </c>
      <c r="Q830" s="16">
        <v>8</v>
      </c>
      <c r="R830" s="16">
        <v>13</v>
      </c>
      <c r="S830" s="16">
        <v>20</v>
      </c>
      <c r="T830" s="69">
        <v>23</v>
      </c>
    </row>
    <row r="831" spans="1:20">
      <c r="A831" s="16">
        <v>2025</v>
      </c>
      <c r="B831" s="168" t="s">
        <v>865</v>
      </c>
      <c r="C831" s="168" t="s">
        <v>739</v>
      </c>
      <c r="D831" s="168" t="s">
        <v>738</v>
      </c>
      <c r="E831" s="168" t="s">
        <v>1109</v>
      </c>
      <c r="F831" s="68">
        <v>30</v>
      </c>
      <c r="G831" s="16">
        <v>28</v>
      </c>
      <c r="H831" s="16">
        <v>28</v>
      </c>
      <c r="I831" s="16">
        <v>32</v>
      </c>
      <c r="J831" s="69">
        <v>32</v>
      </c>
      <c r="K831" s="68">
        <v>28</v>
      </c>
      <c r="L831" s="16">
        <v>23</v>
      </c>
      <c r="M831" s="16">
        <v>26</v>
      </c>
      <c r="N831" s="16">
        <v>30</v>
      </c>
      <c r="O831" s="69">
        <v>32</v>
      </c>
      <c r="P831" s="68">
        <v>1</v>
      </c>
      <c r="Q831" s="16">
        <v>0</v>
      </c>
      <c r="R831" s="16">
        <v>0</v>
      </c>
      <c r="S831" s="16">
        <v>3</v>
      </c>
      <c r="T831" s="69">
        <v>6</v>
      </c>
    </row>
    <row r="832" spans="1:20">
      <c r="A832" s="16">
        <v>2025</v>
      </c>
      <c r="B832" s="168" t="s">
        <v>865</v>
      </c>
      <c r="C832" s="168" t="s">
        <v>739</v>
      </c>
      <c r="D832" s="168" t="s">
        <v>738</v>
      </c>
      <c r="E832" s="168" t="s">
        <v>369</v>
      </c>
      <c r="F832" s="68">
        <v>30</v>
      </c>
      <c r="G832" s="16">
        <v>28</v>
      </c>
      <c r="H832" s="16">
        <v>28</v>
      </c>
      <c r="I832" s="16">
        <v>32</v>
      </c>
      <c r="J832" s="69">
        <v>32</v>
      </c>
      <c r="K832" s="68">
        <v>28</v>
      </c>
      <c r="L832" s="16">
        <v>22</v>
      </c>
      <c r="M832" s="16">
        <v>26</v>
      </c>
      <c r="N832" s="16">
        <v>30</v>
      </c>
      <c r="O832" s="69">
        <v>32</v>
      </c>
      <c r="P832" s="68">
        <v>1</v>
      </c>
      <c r="Q832" s="16">
        <v>0</v>
      </c>
      <c r="R832" s="16">
        <v>0</v>
      </c>
      <c r="S832" s="16">
        <v>4</v>
      </c>
      <c r="T832" s="69">
        <v>8</v>
      </c>
    </row>
    <row r="833" spans="1:20">
      <c r="A833" s="16">
        <v>2025</v>
      </c>
      <c r="B833" s="168" t="s">
        <v>865</v>
      </c>
      <c r="C833" s="168" t="s">
        <v>739</v>
      </c>
      <c r="D833" s="168" t="s">
        <v>738</v>
      </c>
      <c r="E833" s="168" t="s">
        <v>355</v>
      </c>
      <c r="F833" s="68">
        <v>30</v>
      </c>
      <c r="G833" s="16">
        <v>28</v>
      </c>
      <c r="H833" s="16">
        <v>28</v>
      </c>
      <c r="I833" s="16">
        <v>32</v>
      </c>
      <c r="J833" s="69">
        <v>32</v>
      </c>
      <c r="K833" s="68">
        <v>28</v>
      </c>
      <c r="L833" s="16">
        <v>20</v>
      </c>
      <c r="M833" s="16">
        <v>24</v>
      </c>
      <c r="N833" s="16">
        <v>30</v>
      </c>
      <c r="O833" s="69">
        <v>32</v>
      </c>
      <c r="P833" s="68">
        <v>2</v>
      </c>
      <c r="Q833" s="16">
        <v>0</v>
      </c>
      <c r="R833" s="16">
        <v>0</v>
      </c>
      <c r="S833" s="16">
        <v>5</v>
      </c>
      <c r="T833" s="69">
        <v>9</v>
      </c>
    </row>
    <row r="834" spans="1:20">
      <c r="A834" s="16">
        <v>2025</v>
      </c>
      <c r="B834" s="168" t="s">
        <v>865</v>
      </c>
      <c r="C834" s="168" t="s">
        <v>739</v>
      </c>
      <c r="D834" s="168" t="s">
        <v>738</v>
      </c>
      <c r="E834" s="168" t="s">
        <v>356</v>
      </c>
      <c r="F834" s="68">
        <v>30</v>
      </c>
      <c r="G834" s="16">
        <v>28</v>
      </c>
      <c r="H834" s="16">
        <v>28</v>
      </c>
      <c r="I834" s="16">
        <v>32</v>
      </c>
      <c r="J834" s="69">
        <v>32</v>
      </c>
      <c r="K834" s="68">
        <v>26</v>
      </c>
      <c r="L834" s="16">
        <v>18</v>
      </c>
      <c r="M834" s="16">
        <v>22</v>
      </c>
      <c r="N834" s="16">
        <v>30</v>
      </c>
      <c r="O834" s="69">
        <v>32</v>
      </c>
      <c r="P834" s="68">
        <v>3</v>
      </c>
      <c r="Q834" s="16">
        <v>0</v>
      </c>
      <c r="R834" s="16">
        <v>1</v>
      </c>
      <c r="S834" s="16">
        <v>7</v>
      </c>
      <c r="T834" s="69">
        <v>11</v>
      </c>
    </row>
    <row r="835" spans="1:20">
      <c r="A835" s="16">
        <v>2025</v>
      </c>
      <c r="B835" s="168" t="s">
        <v>865</v>
      </c>
      <c r="C835" s="168" t="s">
        <v>739</v>
      </c>
      <c r="D835" s="168" t="s">
        <v>738</v>
      </c>
      <c r="E835" s="168" t="s">
        <v>357</v>
      </c>
      <c r="F835" s="68">
        <v>30</v>
      </c>
      <c r="G835" s="16">
        <v>27</v>
      </c>
      <c r="H835" s="16">
        <v>28</v>
      </c>
      <c r="I835" s="16">
        <v>32</v>
      </c>
      <c r="J835" s="69">
        <v>32</v>
      </c>
      <c r="K835" s="68">
        <v>25</v>
      </c>
      <c r="L835" s="16">
        <v>16</v>
      </c>
      <c r="M835" s="16">
        <v>20</v>
      </c>
      <c r="N835" s="16">
        <v>28</v>
      </c>
      <c r="O835" s="69">
        <v>31</v>
      </c>
      <c r="P835" s="68">
        <v>5</v>
      </c>
      <c r="Q835" s="16">
        <v>0</v>
      </c>
      <c r="R835" s="16">
        <v>2</v>
      </c>
      <c r="S835" s="16">
        <v>9</v>
      </c>
      <c r="T835" s="69">
        <v>13</v>
      </c>
    </row>
    <row r="836" spans="1:20">
      <c r="A836" s="16">
        <v>2025</v>
      </c>
      <c r="B836" s="168" t="s">
        <v>865</v>
      </c>
      <c r="C836" s="168" t="s">
        <v>739</v>
      </c>
      <c r="D836" s="168" t="s">
        <v>738</v>
      </c>
      <c r="E836" s="168" t="s">
        <v>358</v>
      </c>
      <c r="F836" s="68">
        <v>30</v>
      </c>
      <c r="G836" s="16">
        <v>27</v>
      </c>
      <c r="H836" s="16">
        <v>28</v>
      </c>
      <c r="I836" s="16">
        <v>32</v>
      </c>
      <c r="J836" s="69">
        <v>32</v>
      </c>
      <c r="K836" s="68">
        <v>23</v>
      </c>
      <c r="L836" s="16">
        <v>14</v>
      </c>
      <c r="M836" s="16">
        <v>19</v>
      </c>
      <c r="N836" s="16">
        <v>27</v>
      </c>
      <c r="O836" s="69">
        <v>31</v>
      </c>
      <c r="P836" s="68">
        <v>6</v>
      </c>
      <c r="Q836" s="16">
        <v>0</v>
      </c>
      <c r="R836" s="16">
        <v>3</v>
      </c>
      <c r="S836" s="16">
        <v>10</v>
      </c>
      <c r="T836" s="69">
        <v>14</v>
      </c>
    </row>
    <row r="837" spans="1:20">
      <c r="A837" s="16">
        <v>2025</v>
      </c>
      <c r="B837" s="168" t="s">
        <v>865</v>
      </c>
      <c r="C837" s="168" t="s">
        <v>739</v>
      </c>
      <c r="D837" s="168" t="s">
        <v>738</v>
      </c>
      <c r="E837" s="168" t="s">
        <v>359</v>
      </c>
      <c r="F837" s="68">
        <v>29</v>
      </c>
      <c r="G837" s="16">
        <v>26</v>
      </c>
      <c r="H837" s="16">
        <v>28</v>
      </c>
      <c r="I837" s="16">
        <v>31</v>
      </c>
      <c r="J837" s="69">
        <v>32</v>
      </c>
      <c r="K837" s="68">
        <v>21</v>
      </c>
      <c r="L837" s="16">
        <v>13</v>
      </c>
      <c r="M837" s="16">
        <v>17</v>
      </c>
      <c r="N837" s="16">
        <v>26</v>
      </c>
      <c r="O837" s="69">
        <v>30</v>
      </c>
      <c r="P837" s="68">
        <v>8</v>
      </c>
      <c r="Q837" s="16">
        <v>1</v>
      </c>
      <c r="R837" s="16">
        <v>4</v>
      </c>
      <c r="S837" s="16">
        <v>12</v>
      </c>
      <c r="T837" s="69">
        <v>15</v>
      </c>
    </row>
    <row r="838" spans="1:20">
      <c r="A838" s="16">
        <v>2025</v>
      </c>
      <c r="B838" s="168" t="s">
        <v>865</v>
      </c>
      <c r="C838" s="168" t="s">
        <v>739</v>
      </c>
      <c r="D838" s="168" t="s">
        <v>738</v>
      </c>
      <c r="E838" s="168" t="s">
        <v>360</v>
      </c>
      <c r="F838" s="68">
        <v>29</v>
      </c>
      <c r="G838" s="16">
        <v>26</v>
      </c>
      <c r="H838" s="16">
        <v>28</v>
      </c>
      <c r="I838" s="16">
        <v>31</v>
      </c>
      <c r="J838" s="69">
        <v>32</v>
      </c>
      <c r="K838" s="68">
        <v>19</v>
      </c>
      <c r="L838" s="16">
        <v>10</v>
      </c>
      <c r="M838" s="16">
        <v>15</v>
      </c>
      <c r="N838" s="16">
        <v>23</v>
      </c>
      <c r="O838" s="69">
        <v>28</v>
      </c>
      <c r="P838" s="68">
        <v>9</v>
      </c>
      <c r="Q838" s="16">
        <v>1</v>
      </c>
      <c r="R838" s="16">
        <v>6</v>
      </c>
      <c r="S838" s="16">
        <v>13</v>
      </c>
      <c r="T838" s="69">
        <v>17</v>
      </c>
    </row>
    <row r="839" spans="1:20">
      <c r="A839" s="16">
        <v>2025</v>
      </c>
      <c r="B839" s="168" t="s">
        <v>865</v>
      </c>
      <c r="C839" s="168" t="s">
        <v>739</v>
      </c>
      <c r="D839" s="168" t="s">
        <v>738</v>
      </c>
      <c r="E839" s="168" t="s">
        <v>361</v>
      </c>
      <c r="F839" s="68">
        <v>28</v>
      </c>
      <c r="G839" s="16">
        <v>25</v>
      </c>
      <c r="H839" s="16">
        <v>27</v>
      </c>
      <c r="I839" s="16">
        <v>30</v>
      </c>
      <c r="J839" s="69">
        <v>32</v>
      </c>
      <c r="K839" s="68">
        <v>17</v>
      </c>
      <c r="L839" s="16">
        <v>8</v>
      </c>
      <c r="M839" s="16">
        <v>13</v>
      </c>
      <c r="N839" s="16">
        <v>21</v>
      </c>
      <c r="O839" s="69">
        <v>25</v>
      </c>
      <c r="P839" s="68">
        <v>11</v>
      </c>
      <c r="Q839" s="16">
        <v>4</v>
      </c>
      <c r="R839" s="16">
        <v>8</v>
      </c>
      <c r="S839" s="16">
        <v>15</v>
      </c>
      <c r="T839" s="69">
        <v>19</v>
      </c>
    </row>
    <row r="840" spans="1:20">
      <c r="A840" s="16">
        <v>2025</v>
      </c>
      <c r="B840" s="168" t="s">
        <v>865</v>
      </c>
      <c r="C840" s="168" t="s">
        <v>739</v>
      </c>
      <c r="D840" s="168" t="s">
        <v>738</v>
      </c>
      <c r="E840" s="168" t="s">
        <v>362</v>
      </c>
      <c r="F840" s="68">
        <v>28</v>
      </c>
      <c r="G840" s="16">
        <v>24</v>
      </c>
      <c r="H840" s="16">
        <v>26</v>
      </c>
      <c r="I840" s="16">
        <v>30</v>
      </c>
      <c r="J840" s="69">
        <v>31</v>
      </c>
      <c r="K840" s="68">
        <v>14</v>
      </c>
      <c r="L840" s="16">
        <v>6</v>
      </c>
      <c r="M840" s="16">
        <v>10</v>
      </c>
      <c r="N840" s="16">
        <v>18</v>
      </c>
      <c r="O840" s="69">
        <v>22</v>
      </c>
      <c r="P840" s="68">
        <v>13</v>
      </c>
      <c r="Q840" s="16">
        <v>6</v>
      </c>
      <c r="R840" s="16">
        <v>10</v>
      </c>
      <c r="S840" s="16">
        <v>17</v>
      </c>
      <c r="T840" s="69">
        <v>20</v>
      </c>
    </row>
    <row r="841" spans="1:20">
      <c r="A841" s="16">
        <v>2025</v>
      </c>
      <c r="B841" s="168" t="s">
        <v>865</v>
      </c>
      <c r="C841" s="168" t="s">
        <v>739</v>
      </c>
      <c r="D841" s="168" t="s">
        <v>738</v>
      </c>
      <c r="E841" s="168" t="s">
        <v>363</v>
      </c>
      <c r="F841" s="68">
        <v>27</v>
      </c>
      <c r="G841" s="16">
        <v>23</v>
      </c>
      <c r="H841" s="16">
        <v>26</v>
      </c>
      <c r="I841" s="16">
        <v>29</v>
      </c>
      <c r="J841" s="69">
        <v>31</v>
      </c>
      <c r="K841" s="68">
        <v>12</v>
      </c>
      <c r="L841" s="16">
        <v>4</v>
      </c>
      <c r="M841" s="16">
        <v>8</v>
      </c>
      <c r="N841" s="16">
        <v>16</v>
      </c>
      <c r="O841" s="69">
        <v>20</v>
      </c>
      <c r="P841" s="68">
        <v>15</v>
      </c>
      <c r="Q841" s="16">
        <v>7</v>
      </c>
      <c r="R841" s="16">
        <v>11</v>
      </c>
      <c r="S841" s="16">
        <v>19</v>
      </c>
      <c r="T841" s="69">
        <v>22</v>
      </c>
    </row>
    <row r="842" spans="1:20">
      <c r="A842" s="16">
        <v>2025</v>
      </c>
      <c r="B842" s="168" t="s">
        <v>865</v>
      </c>
      <c r="C842" s="168" t="s">
        <v>739</v>
      </c>
      <c r="D842" s="168" t="s">
        <v>738</v>
      </c>
      <c r="E842" s="168" t="s">
        <v>364</v>
      </c>
      <c r="F842" s="68">
        <v>27</v>
      </c>
      <c r="G842" s="16">
        <v>21</v>
      </c>
      <c r="H842" s="16">
        <v>25</v>
      </c>
      <c r="I842" s="16">
        <v>28</v>
      </c>
      <c r="J842" s="69">
        <v>30</v>
      </c>
      <c r="K842" s="68">
        <v>9</v>
      </c>
      <c r="L842" s="16">
        <v>2</v>
      </c>
      <c r="M842" s="16">
        <v>6</v>
      </c>
      <c r="N842" s="16">
        <v>13</v>
      </c>
      <c r="O842" s="69">
        <v>17</v>
      </c>
      <c r="P842" s="68">
        <v>17</v>
      </c>
      <c r="Q842" s="16">
        <v>9</v>
      </c>
      <c r="R842" s="16">
        <v>13</v>
      </c>
      <c r="S842" s="16">
        <v>20</v>
      </c>
      <c r="T842" s="69">
        <v>23</v>
      </c>
    </row>
    <row r="843" spans="1:20">
      <c r="A843" s="16">
        <v>2025</v>
      </c>
      <c r="B843" s="168" t="s">
        <v>865</v>
      </c>
      <c r="C843" s="168" t="s">
        <v>739</v>
      </c>
      <c r="D843" s="168" t="s">
        <v>738</v>
      </c>
      <c r="E843" s="168" t="s">
        <v>365</v>
      </c>
      <c r="F843" s="68">
        <v>26</v>
      </c>
      <c r="G843" s="16">
        <v>19</v>
      </c>
      <c r="H843" s="16">
        <v>23</v>
      </c>
      <c r="I843" s="16">
        <v>28</v>
      </c>
      <c r="J843" s="69">
        <v>30</v>
      </c>
      <c r="K843" s="68">
        <v>7</v>
      </c>
      <c r="L843" s="16">
        <v>1</v>
      </c>
      <c r="M843" s="16">
        <v>4</v>
      </c>
      <c r="N843" s="16">
        <v>11</v>
      </c>
      <c r="O843" s="69">
        <v>16</v>
      </c>
      <c r="P843" s="68">
        <v>17</v>
      </c>
      <c r="Q843" s="16">
        <v>9</v>
      </c>
      <c r="R843" s="16">
        <v>14</v>
      </c>
      <c r="S843" s="16">
        <v>21</v>
      </c>
      <c r="T843" s="69">
        <v>23</v>
      </c>
    </row>
    <row r="844" spans="1:20">
      <c r="A844" s="16">
        <v>2025</v>
      </c>
      <c r="B844" s="168" t="s">
        <v>865</v>
      </c>
      <c r="C844" s="168" t="s">
        <v>739</v>
      </c>
      <c r="D844" s="168" t="s">
        <v>738</v>
      </c>
      <c r="E844" s="168" t="s">
        <v>737</v>
      </c>
      <c r="F844" s="68">
        <v>25</v>
      </c>
      <c r="G844" s="16">
        <v>17</v>
      </c>
      <c r="H844" s="16">
        <v>21</v>
      </c>
      <c r="I844" s="16">
        <v>27</v>
      </c>
      <c r="J844" s="69">
        <v>28</v>
      </c>
      <c r="K844" s="68">
        <v>6</v>
      </c>
      <c r="L844" s="16">
        <v>0</v>
      </c>
      <c r="M844" s="16">
        <v>3</v>
      </c>
      <c r="N844" s="16">
        <v>10</v>
      </c>
      <c r="O844" s="69">
        <v>14</v>
      </c>
      <c r="P844" s="68">
        <v>17</v>
      </c>
      <c r="Q844" s="16">
        <v>9</v>
      </c>
      <c r="R844" s="16">
        <v>13</v>
      </c>
      <c r="S844" s="16">
        <v>20</v>
      </c>
      <c r="T844" s="69">
        <v>23</v>
      </c>
    </row>
    <row r="845" spans="1:20">
      <c r="A845" s="16">
        <v>2016</v>
      </c>
      <c r="B845" s="168" t="s">
        <v>865</v>
      </c>
      <c r="C845" s="168" t="s">
        <v>736</v>
      </c>
      <c r="D845" s="168" t="s">
        <v>741</v>
      </c>
      <c r="E845" s="168" t="s">
        <v>1109</v>
      </c>
      <c r="F845" s="68">
        <v>29</v>
      </c>
      <c r="G845" s="16">
        <v>27</v>
      </c>
      <c r="H845" s="16">
        <v>28</v>
      </c>
      <c r="I845" s="16">
        <v>32</v>
      </c>
      <c r="J845" s="69">
        <v>32</v>
      </c>
      <c r="K845" s="68">
        <v>28</v>
      </c>
      <c r="L845" s="16">
        <v>19</v>
      </c>
      <c r="M845" s="16">
        <v>24</v>
      </c>
      <c r="N845" s="16">
        <v>31</v>
      </c>
      <c r="O845" s="69">
        <v>32</v>
      </c>
      <c r="P845" s="68">
        <v>1</v>
      </c>
      <c r="Q845" s="16">
        <v>0</v>
      </c>
      <c r="R845" s="16">
        <v>0</v>
      </c>
      <c r="S845" s="16">
        <v>5</v>
      </c>
      <c r="T845" s="69">
        <v>9</v>
      </c>
    </row>
    <row r="846" spans="1:20">
      <c r="A846" s="16">
        <v>2016</v>
      </c>
      <c r="B846" s="168" t="s">
        <v>865</v>
      </c>
      <c r="C846" s="168" t="s">
        <v>736</v>
      </c>
      <c r="D846" s="168" t="s">
        <v>741</v>
      </c>
      <c r="E846" s="168" t="s">
        <v>369</v>
      </c>
      <c r="F846" s="68">
        <v>31</v>
      </c>
      <c r="G846" s="16">
        <v>28</v>
      </c>
      <c r="H846" s="16">
        <v>29</v>
      </c>
      <c r="I846" s="16">
        <v>32</v>
      </c>
      <c r="J846" s="69">
        <v>32</v>
      </c>
      <c r="K846" s="68">
        <v>29</v>
      </c>
      <c r="L846" s="16">
        <v>19</v>
      </c>
      <c r="M846" s="16">
        <v>24</v>
      </c>
      <c r="N846" s="16">
        <v>31</v>
      </c>
      <c r="O846" s="69">
        <v>32</v>
      </c>
      <c r="P846" s="68">
        <v>1</v>
      </c>
      <c r="Q846" s="16">
        <v>0</v>
      </c>
      <c r="R846" s="16">
        <v>0</v>
      </c>
      <c r="S846" s="16">
        <v>5</v>
      </c>
      <c r="T846" s="69">
        <v>10</v>
      </c>
    </row>
    <row r="847" spans="1:20">
      <c r="A847" s="16">
        <v>2016</v>
      </c>
      <c r="B847" s="168" t="s">
        <v>865</v>
      </c>
      <c r="C847" s="168" t="s">
        <v>736</v>
      </c>
      <c r="D847" s="168" t="s">
        <v>741</v>
      </c>
      <c r="E847" s="168" t="s">
        <v>355</v>
      </c>
      <c r="F847" s="68">
        <v>31</v>
      </c>
      <c r="G847" s="16">
        <v>27</v>
      </c>
      <c r="H847" s="16">
        <v>29</v>
      </c>
      <c r="I847" s="16">
        <v>32</v>
      </c>
      <c r="J847" s="69">
        <v>32</v>
      </c>
      <c r="K847" s="68">
        <v>30</v>
      </c>
      <c r="L847" s="16">
        <v>17</v>
      </c>
      <c r="M847" s="16">
        <v>23</v>
      </c>
      <c r="N847" s="16">
        <v>31</v>
      </c>
      <c r="O847" s="69">
        <v>32</v>
      </c>
      <c r="P847" s="68">
        <v>1</v>
      </c>
      <c r="Q847" s="16">
        <v>0</v>
      </c>
      <c r="R847" s="16">
        <v>0</v>
      </c>
      <c r="S847" s="16">
        <v>6</v>
      </c>
      <c r="T847" s="69">
        <v>11</v>
      </c>
    </row>
    <row r="848" spans="1:20">
      <c r="A848" s="16">
        <v>2016</v>
      </c>
      <c r="B848" s="168" t="s">
        <v>865</v>
      </c>
      <c r="C848" s="168" t="s">
        <v>736</v>
      </c>
      <c r="D848" s="168" t="s">
        <v>741</v>
      </c>
      <c r="E848" s="168" t="s">
        <v>356</v>
      </c>
      <c r="F848" s="68">
        <v>31</v>
      </c>
      <c r="G848" s="16">
        <v>27</v>
      </c>
      <c r="H848" s="16">
        <v>28</v>
      </c>
      <c r="I848" s="16">
        <v>32</v>
      </c>
      <c r="J848" s="69">
        <v>32</v>
      </c>
      <c r="K848" s="68">
        <v>29</v>
      </c>
      <c r="L848" s="16">
        <v>15</v>
      </c>
      <c r="M848" s="16">
        <v>22</v>
      </c>
      <c r="N848" s="16">
        <v>31</v>
      </c>
      <c r="O848" s="69">
        <v>32</v>
      </c>
      <c r="P848" s="68">
        <v>1</v>
      </c>
      <c r="Q848" s="16">
        <v>0</v>
      </c>
      <c r="R848" s="16">
        <v>0</v>
      </c>
      <c r="S848" s="16">
        <v>7</v>
      </c>
      <c r="T848" s="69">
        <v>12</v>
      </c>
    </row>
    <row r="849" spans="1:20">
      <c r="A849" s="16">
        <v>2016</v>
      </c>
      <c r="B849" s="168" t="s">
        <v>865</v>
      </c>
      <c r="C849" s="168" t="s">
        <v>736</v>
      </c>
      <c r="D849" s="168" t="s">
        <v>741</v>
      </c>
      <c r="E849" s="168" t="s">
        <v>357</v>
      </c>
      <c r="F849" s="68">
        <v>31</v>
      </c>
      <c r="G849" s="16">
        <v>25</v>
      </c>
      <c r="H849" s="16">
        <v>28</v>
      </c>
      <c r="I849" s="16">
        <v>32</v>
      </c>
      <c r="J849" s="69">
        <v>32</v>
      </c>
      <c r="K849" s="68">
        <v>27</v>
      </c>
      <c r="L849" s="16">
        <v>12</v>
      </c>
      <c r="M849" s="16">
        <v>19</v>
      </c>
      <c r="N849" s="16">
        <v>31</v>
      </c>
      <c r="O849" s="69">
        <v>32</v>
      </c>
      <c r="P849" s="68">
        <v>2</v>
      </c>
      <c r="Q849" s="16">
        <v>0</v>
      </c>
      <c r="R849" s="16">
        <v>0</v>
      </c>
      <c r="S849" s="16">
        <v>8</v>
      </c>
      <c r="T849" s="69">
        <v>13</v>
      </c>
    </row>
    <row r="850" spans="1:20">
      <c r="A850" s="16">
        <v>2016</v>
      </c>
      <c r="B850" s="168" t="s">
        <v>865</v>
      </c>
      <c r="C850" s="168" t="s">
        <v>736</v>
      </c>
      <c r="D850" s="168" t="s">
        <v>741</v>
      </c>
      <c r="E850" s="168" t="s">
        <v>358</v>
      </c>
      <c r="F850" s="68">
        <v>30</v>
      </c>
      <c r="G850" s="16">
        <v>24</v>
      </c>
      <c r="H850" s="16">
        <v>27</v>
      </c>
      <c r="I850" s="16">
        <v>32</v>
      </c>
      <c r="J850" s="69">
        <v>32</v>
      </c>
      <c r="K850" s="68">
        <v>24</v>
      </c>
      <c r="L850" s="16">
        <v>10</v>
      </c>
      <c r="M850" s="16">
        <v>16</v>
      </c>
      <c r="N850" s="16">
        <v>31</v>
      </c>
      <c r="O850" s="69">
        <v>32</v>
      </c>
      <c r="P850" s="68">
        <v>3</v>
      </c>
      <c r="Q850" s="16">
        <v>0</v>
      </c>
      <c r="R850" s="16">
        <v>0</v>
      </c>
      <c r="S850" s="16">
        <v>10</v>
      </c>
      <c r="T850" s="69">
        <v>14</v>
      </c>
    </row>
    <row r="851" spans="1:20">
      <c r="A851" s="16">
        <v>2016</v>
      </c>
      <c r="B851" s="168" t="s">
        <v>865</v>
      </c>
      <c r="C851" s="168" t="s">
        <v>736</v>
      </c>
      <c r="D851" s="168" t="s">
        <v>741</v>
      </c>
      <c r="E851" s="168" t="s">
        <v>359</v>
      </c>
      <c r="F851" s="68">
        <v>29</v>
      </c>
      <c r="G851" s="16">
        <v>22</v>
      </c>
      <c r="H851" s="16">
        <v>27</v>
      </c>
      <c r="I851" s="16">
        <v>32</v>
      </c>
      <c r="J851" s="69">
        <v>32</v>
      </c>
      <c r="K851" s="68">
        <v>22</v>
      </c>
      <c r="L851" s="16">
        <v>8</v>
      </c>
      <c r="M851" s="16">
        <v>14</v>
      </c>
      <c r="N851" s="16">
        <v>31</v>
      </c>
      <c r="O851" s="69">
        <v>32</v>
      </c>
      <c r="P851" s="68">
        <v>5</v>
      </c>
      <c r="Q851" s="16">
        <v>0</v>
      </c>
      <c r="R851" s="16">
        <v>0</v>
      </c>
      <c r="S851" s="16">
        <v>12</v>
      </c>
      <c r="T851" s="69">
        <v>16</v>
      </c>
    </row>
    <row r="852" spans="1:20">
      <c r="A852" s="16">
        <v>2016</v>
      </c>
      <c r="B852" s="168" t="s">
        <v>865</v>
      </c>
      <c r="C852" s="168" t="s">
        <v>736</v>
      </c>
      <c r="D852" s="168" t="s">
        <v>741</v>
      </c>
      <c r="E852" s="168" t="s">
        <v>360</v>
      </c>
      <c r="F852" s="68">
        <v>28</v>
      </c>
      <c r="G852" s="16">
        <v>18</v>
      </c>
      <c r="H852" s="16">
        <v>25</v>
      </c>
      <c r="I852" s="16">
        <v>31</v>
      </c>
      <c r="J852" s="69">
        <v>32</v>
      </c>
      <c r="K852" s="68">
        <v>18</v>
      </c>
      <c r="L852" s="16">
        <v>4</v>
      </c>
      <c r="M852" s="16">
        <v>11</v>
      </c>
      <c r="N852" s="16">
        <v>30</v>
      </c>
      <c r="O852" s="69">
        <v>32</v>
      </c>
      <c r="P852" s="68">
        <v>6</v>
      </c>
      <c r="Q852" s="16">
        <v>0</v>
      </c>
      <c r="R852" s="16">
        <v>1</v>
      </c>
      <c r="S852" s="16">
        <v>13</v>
      </c>
      <c r="T852" s="69">
        <v>18</v>
      </c>
    </row>
    <row r="853" spans="1:20">
      <c r="A853" s="16">
        <v>2016</v>
      </c>
      <c r="B853" s="168" t="s">
        <v>865</v>
      </c>
      <c r="C853" s="168" t="s">
        <v>736</v>
      </c>
      <c r="D853" s="168" t="s">
        <v>741</v>
      </c>
      <c r="E853" s="168" t="s">
        <v>361</v>
      </c>
      <c r="F853" s="68">
        <v>27</v>
      </c>
      <c r="G853" s="16">
        <v>12</v>
      </c>
      <c r="H853" s="16">
        <v>23</v>
      </c>
      <c r="I853" s="16">
        <v>30</v>
      </c>
      <c r="J853" s="69">
        <v>32</v>
      </c>
      <c r="K853" s="68">
        <v>14</v>
      </c>
      <c r="L853" s="16">
        <v>1</v>
      </c>
      <c r="M853" s="16">
        <v>7</v>
      </c>
      <c r="N853" s="16">
        <v>26</v>
      </c>
      <c r="O853" s="69">
        <v>31</v>
      </c>
      <c r="P853" s="68">
        <v>9</v>
      </c>
      <c r="Q853" s="16">
        <v>0</v>
      </c>
      <c r="R853" s="16">
        <v>1</v>
      </c>
      <c r="S853" s="16">
        <v>16</v>
      </c>
      <c r="T853" s="69">
        <v>20</v>
      </c>
    </row>
    <row r="854" spans="1:20">
      <c r="A854" s="16">
        <v>2016</v>
      </c>
      <c r="B854" s="168" t="s">
        <v>865</v>
      </c>
      <c r="C854" s="168" t="s">
        <v>736</v>
      </c>
      <c r="D854" s="168" t="s">
        <v>741</v>
      </c>
      <c r="E854" s="168" t="s">
        <v>362</v>
      </c>
      <c r="F854" s="68">
        <v>26</v>
      </c>
      <c r="G854" s="16">
        <v>7</v>
      </c>
      <c r="H854" s="16">
        <v>20</v>
      </c>
      <c r="I854" s="16">
        <v>29</v>
      </c>
      <c r="J854" s="69">
        <v>32</v>
      </c>
      <c r="K854" s="68">
        <v>10</v>
      </c>
      <c r="L854" s="16">
        <v>0</v>
      </c>
      <c r="M854" s="16">
        <v>4</v>
      </c>
      <c r="N854" s="16">
        <v>20</v>
      </c>
      <c r="O854" s="69">
        <v>30</v>
      </c>
      <c r="P854" s="68">
        <v>10</v>
      </c>
      <c r="Q854" s="16">
        <v>0</v>
      </c>
      <c r="R854" s="16">
        <v>2</v>
      </c>
      <c r="S854" s="16">
        <v>17</v>
      </c>
      <c r="T854" s="69">
        <v>21</v>
      </c>
    </row>
    <row r="855" spans="1:20">
      <c r="A855" s="16">
        <v>2016</v>
      </c>
      <c r="B855" s="168" t="s">
        <v>865</v>
      </c>
      <c r="C855" s="168" t="s">
        <v>736</v>
      </c>
      <c r="D855" s="168" t="s">
        <v>741</v>
      </c>
      <c r="E855" s="168" t="s">
        <v>363</v>
      </c>
      <c r="F855" s="68">
        <v>24</v>
      </c>
      <c r="G855" s="16">
        <v>4</v>
      </c>
      <c r="H855" s="16">
        <v>16</v>
      </c>
      <c r="I855" s="16">
        <v>28</v>
      </c>
      <c r="J855" s="69">
        <v>31</v>
      </c>
      <c r="K855" s="68">
        <v>8</v>
      </c>
      <c r="L855" s="16">
        <v>0</v>
      </c>
      <c r="M855" s="16">
        <v>2</v>
      </c>
      <c r="N855" s="16">
        <v>17</v>
      </c>
      <c r="O855" s="69">
        <v>30</v>
      </c>
      <c r="P855" s="68">
        <v>10</v>
      </c>
      <c r="Q855" s="16">
        <v>0</v>
      </c>
      <c r="R855" s="16">
        <v>2</v>
      </c>
      <c r="S855" s="16">
        <v>17</v>
      </c>
      <c r="T855" s="69">
        <v>21</v>
      </c>
    </row>
    <row r="856" spans="1:20">
      <c r="A856" s="16">
        <v>2016</v>
      </c>
      <c r="B856" s="168" t="s">
        <v>865</v>
      </c>
      <c r="C856" s="168" t="s">
        <v>736</v>
      </c>
      <c r="D856" s="168" t="s">
        <v>741</v>
      </c>
      <c r="E856" s="168" t="s">
        <v>364</v>
      </c>
      <c r="F856" s="68">
        <v>21</v>
      </c>
      <c r="G856" s="16">
        <v>1</v>
      </c>
      <c r="H856" s="16">
        <v>10</v>
      </c>
      <c r="I856" s="16">
        <v>27</v>
      </c>
      <c r="J856" s="69">
        <v>31</v>
      </c>
      <c r="K856" s="68">
        <v>6</v>
      </c>
      <c r="L856" s="16">
        <v>0</v>
      </c>
      <c r="M856" s="16">
        <v>0</v>
      </c>
      <c r="N856" s="16">
        <v>14</v>
      </c>
      <c r="O856" s="69">
        <v>29</v>
      </c>
      <c r="P856" s="68">
        <v>8</v>
      </c>
      <c r="Q856" s="16">
        <v>0</v>
      </c>
      <c r="R856" s="16">
        <v>1</v>
      </c>
      <c r="S856" s="16">
        <v>16</v>
      </c>
      <c r="T856" s="69">
        <v>20</v>
      </c>
    </row>
    <row r="857" spans="1:20">
      <c r="A857" s="16">
        <v>2016</v>
      </c>
      <c r="B857" s="168" t="s">
        <v>865</v>
      </c>
      <c r="C857" s="168" t="s">
        <v>736</v>
      </c>
      <c r="D857" s="168" t="s">
        <v>741</v>
      </c>
      <c r="E857" s="168" t="s">
        <v>365</v>
      </c>
      <c r="F857" s="68">
        <v>19</v>
      </c>
      <c r="G857" s="16">
        <v>0</v>
      </c>
      <c r="H857" s="16">
        <v>8</v>
      </c>
      <c r="I857" s="16">
        <v>26</v>
      </c>
      <c r="J857" s="69">
        <v>31</v>
      </c>
      <c r="K857" s="68">
        <v>5</v>
      </c>
      <c r="L857" s="16">
        <v>0</v>
      </c>
      <c r="M857" s="16">
        <v>0</v>
      </c>
      <c r="N857" s="16">
        <v>12</v>
      </c>
      <c r="O857" s="69">
        <v>29</v>
      </c>
      <c r="P857" s="68">
        <v>7</v>
      </c>
      <c r="Q857" s="16">
        <v>0</v>
      </c>
      <c r="R857" s="16">
        <v>1</v>
      </c>
      <c r="S857" s="16">
        <v>15</v>
      </c>
      <c r="T857" s="69">
        <v>19</v>
      </c>
    </row>
    <row r="858" spans="1:20">
      <c r="A858" s="16">
        <v>2016</v>
      </c>
      <c r="B858" s="168" t="s">
        <v>865</v>
      </c>
      <c r="C858" s="168" t="s">
        <v>736</v>
      </c>
      <c r="D858" s="168" t="s">
        <v>741</v>
      </c>
      <c r="E858" s="168" t="s">
        <v>737</v>
      </c>
      <c r="F858" s="68">
        <v>17</v>
      </c>
      <c r="G858" s="16">
        <v>0</v>
      </c>
      <c r="H858" s="16">
        <v>7</v>
      </c>
      <c r="I858" s="16">
        <v>24</v>
      </c>
      <c r="J858" s="69">
        <v>31</v>
      </c>
      <c r="K858" s="68">
        <v>4</v>
      </c>
      <c r="L858" s="16">
        <v>0</v>
      </c>
      <c r="M858" s="16">
        <v>0</v>
      </c>
      <c r="N858" s="16">
        <v>11</v>
      </c>
      <c r="O858" s="69">
        <v>29</v>
      </c>
      <c r="P858" s="68">
        <v>7</v>
      </c>
      <c r="Q858" s="16">
        <v>0</v>
      </c>
      <c r="R858" s="16">
        <v>1</v>
      </c>
      <c r="S858" s="16">
        <v>15</v>
      </c>
      <c r="T858" s="69">
        <v>19</v>
      </c>
    </row>
    <row r="859" spans="1:20">
      <c r="A859" s="16">
        <v>2016</v>
      </c>
      <c r="B859" s="168" t="s">
        <v>865</v>
      </c>
      <c r="C859" s="168" t="s">
        <v>739</v>
      </c>
      <c r="D859" s="168" t="s">
        <v>741</v>
      </c>
      <c r="E859" s="168" t="s">
        <v>1109</v>
      </c>
      <c r="F859" s="68">
        <v>28</v>
      </c>
      <c r="G859" s="16">
        <v>27</v>
      </c>
      <c r="H859" s="16">
        <v>28</v>
      </c>
      <c r="I859" s="16">
        <v>31</v>
      </c>
      <c r="J859" s="69">
        <v>32</v>
      </c>
      <c r="K859" s="68">
        <v>27</v>
      </c>
      <c r="L859" s="16">
        <v>21</v>
      </c>
      <c r="M859" s="16">
        <v>24</v>
      </c>
      <c r="N859" s="16">
        <v>28</v>
      </c>
      <c r="O859" s="69">
        <v>31</v>
      </c>
      <c r="P859" s="68">
        <v>1</v>
      </c>
      <c r="Q859" s="16">
        <v>0</v>
      </c>
      <c r="R859" s="16">
        <v>0</v>
      </c>
      <c r="S859" s="16">
        <v>4</v>
      </c>
      <c r="T859" s="69">
        <v>7</v>
      </c>
    </row>
    <row r="860" spans="1:20">
      <c r="A860" s="16">
        <v>2016</v>
      </c>
      <c r="B860" s="168" t="s">
        <v>865</v>
      </c>
      <c r="C860" s="168" t="s">
        <v>739</v>
      </c>
      <c r="D860" s="168" t="s">
        <v>741</v>
      </c>
      <c r="E860" s="168" t="s">
        <v>369</v>
      </c>
      <c r="F860" s="68">
        <v>30</v>
      </c>
      <c r="G860" s="16">
        <v>28</v>
      </c>
      <c r="H860" s="16">
        <v>28</v>
      </c>
      <c r="I860" s="16">
        <v>32</v>
      </c>
      <c r="J860" s="69">
        <v>32</v>
      </c>
      <c r="K860" s="68">
        <v>27</v>
      </c>
      <c r="L860" s="16">
        <v>20</v>
      </c>
      <c r="M860" s="16">
        <v>24</v>
      </c>
      <c r="N860" s="16">
        <v>29</v>
      </c>
      <c r="O860" s="69">
        <v>31</v>
      </c>
      <c r="P860" s="68">
        <v>2</v>
      </c>
      <c r="Q860" s="16">
        <v>0</v>
      </c>
      <c r="R860" s="16">
        <v>0</v>
      </c>
      <c r="S860" s="16">
        <v>6</v>
      </c>
      <c r="T860" s="69">
        <v>9</v>
      </c>
    </row>
    <row r="861" spans="1:20">
      <c r="A861" s="16">
        <v>2016</v>
      </c>
      <c r="B861" s="168" t="s">
        <v>865</v>
      </c>
      <c r="C861" s="168" t="s">
        <v>739</v>
      </c>
      <c r="D861" s="168" t="s">
        <v>741</v>
      </c>
      <c r="E861" s="168" t="s">
        <v>355</v>
      </c>
      <c r="F861" s="68">
        <v>30</v>
      </c>
      <c r="G861" s="16">
        <v>28</v>
      </c>
      <c r="H861" s="16">
        <v>28</v>
      </c>
      <c r="I861" s="16">
        <v>32</v>
      </c>
      <c r="J861" s="69">
        <v>32</v>
      </c>
      <c r="K861" s="68">
        <v>26</v>
      </c>
      <c r="L861" s="16">
        <v>18</v>
      </c>
      <c r="M861" s="16">
        <v>22</v>
      </c>
      <c r="N861" s="16">
        <v>28</v>
      </c>
      <c r="O861" s="69">
        <v>31</v>
      </c>
      <c r="P861" s="68">
        <v>4</v>
      </c>
      <c r="Q861" s="16">
        <v>0</v>
      </c>
      <c r="R861" s="16">
        <v>1</v>
      </c>
      <c r="S861" s="16">
        <v>7</v>
      </c>
      <c r="T861" s="69">
        <v>11</v>
      </c>
    </row>
    <row r="862" spans="1:20">
      <c r="A862" s="16">
        <v>2016</v>
      </c>
      <c r="B862" s="168" t="s">
        <v>865</v>
      </c>
      <c r="C862" s="168" t="s">
        <v>739</v>
      </c>
      <c r="D862" s="168" t="s">
        <v>741</v>
      </c>
      <c r="E862" s="168" t="s">
        <v>356</v>
      </c>
      <c r="F862" s="68">
        <v>30</v>
      </c>
      <c r="G862" s="16">
        <v>27</v>
      </c>
      <c r="H862" s="16">
        <v>28</v>
      </c>
      <c r="I862" s="16">
        <v>32</v>
      </c>
      <c r="J862" s="69">
        <v>32</v>
      </c>
      <c r="K862" s="68">
        <v>24</v>
      </c>
      <c r="L862" s="16">
        <v>16</v>
      </c>
      <c r="M862" s="16">
        <v>20</v>
      </c>
      <c r="N862" s="16">
        <v>28</v>
      </c>
      <c r="O862" s="69">
        <v>30</v>
      </c>
      <c r="P862" s="68">
        <v>6</v>
      </c>
      <c r="Q862" s="16">
        <v>0</v>
      </c>
      <c r="R862" s="16">
        <v>2</v>
      </c>
      <c r="S862" s="16">
        <v>9</v>
      </c>
      <c r="T862" s="69">
        <v>13</v>
      </c>
    </row>
    <row r="863" spans="1:20">
      <c r="A863" s="16">
        <v>2016</v>
      </c>
      <c r="B863" s="168" t="s">
        <v>865</v>
      </c>
      <c r="C863" s="168" t="s">
        <v>739</v>
      </c>
      <c r="D863" s="168" t="s">
        <v>741</v>
      </c>
      <c r="E863" s="168" t="s">
        <v>357</v>
      </c>
      <c r="F863" s="68">
        <v>29</v>
      </c>
      <c r="G863" s="16">
        <v>26</v>
      </c>
      <c r="H863" s="16">
        <v>28</v>
      </c>
      <c r="I863" s="16">
        <v>31</v>
      </c>
      <c r="J863" s="69">
        <v>32</v>
      </c>
      <c r="K863" s="68">
        <v>22</v>
      </c>
      <c r="L863" s="16">
        <v>14</v>
      </c>
      <c r="M863" s="16">
        <v>18</v>
      </c>
      <c r="N863" s="16">
        <v>26</v>
      </c>
      <c r="O863" s="69">
        <v>29</v>
      </c>
      <c r="P863" s="68">
        <v>7</v>
      </c>
      <c r="Q863" s="16">
        <v>1</v>
      </c>
      <c r="R863" s="16">
        <v>4</v>
      </c>
      <c r="S863" s="16">
        <v>11</v>
      </c>
      <c r="T863" s="69">
        <v>14</v>
      </c>
    </row>
    <row r="864" spans="1:20">
      <c r="A864" s="16">
        <v>2016</v>
      </c>
      <c r="B864" s="168" t="s">
        <v>865</v>
      </c>
      <c r="C864" s="168" t="s">
        <v>739</v>
      </c>
      <c r="D864" s="168" t="s">
        <v>741</v>
      </c>
      <c r="E864" s="168" t="s">
        <v>358</v>
      </c>
      <c r="F864" s="68">
        <v>29</v>
      </c>
      <c r="G864" s="16">
        <v>26</v>
      </c>
      <c r="H864" s="16">
        <v>28</v>
      </c>
      <c r="I864" s="16">
        <v>31</v>
      </c>
      <c r="J864" s="69">
        <v>32</v>
      </c>
      <c r="K864" s="68">
        <v>20</v>
      </c>
      <c r="L864" s="16">
        <v>12</v>
      </c>
      <c r="M864" s="16">
        <v>16</v>
      </c>
      <c r="N864" s="16">
        <v>24</v>
      </c>
      <c r="O864" s="69">
        <v>28</v>
      </c>
      <c r="P864" s="68">
        <v>9</v>
      </c>
      <c r="Q864" s="16">
        <v>2</v>
      </c>
      <c r="R864" s="16">
        <v>6</v>
      </c>
      <c r="S864" s="16">
        <v>12</v>
      </c>
      <c r="T864" s="69">
        <v>16</v>
      </c>
    </row>
    <row r="865" spans="1:20">
      <c r="A865" s="16">
        <v>2016</v>
      </c>
      <c r="B865" s="168" t="s">
        <v>865</v>
      </c>
      <c r="C865" s="168" t="s">
        <v>739</v>
      </c>
      <c r="D865" s="168" t="s">
        <v>741</v>
      </c>
      <c r="E865" s="168" t="s">
        <v>359</v>
      </c>
      <c r="F865" s="68">
        <v>28</v>
      </c>
      <c r="G865" s="16">
        <v>25</v>
      </c>
      <c r="H865" s="16">
        <v>27</v>
      </c>
      <c r="I865" s="16">
        <v>30</v>
      </c>
      <c r="J865" s="69">
        <v>32</v>
      </c>
      <c r="K865" s="68">
        <v>17</v>
      </c>
      <c r="L865" s="16">
        <v>9</v>
      </c>
      <c r="M865" s="16">
        <v>13</v>
      </c>
      <c r="N865" s="16">
        <v>21</v>
      </c>
      <c r="O865" s="69">
        <v>26</v>
      </c>
      <c r="P865" s="68">
        <v>11</v>
      </c>
      <c r="Q865" s="16">
        <v>3</v>
      </c>
      <c r="R865" s="16">
        <v>8</v>
      </c>
      <c r="S865" s="16">
        <v>15</v>
      </c>
      <c r="T865" s="69">
        <v>18</v>
      </c>
    </row>
    <row r="866" spans="1:20">
      <c r="A866" s="16">
        <v>2016</v>
      </c>
      <c r="B866" s="168" t="s">
        <v>865</v>
      </c>
      <c r="C866" s="168" t="s">
        <v>739</v>
      </c>
      <c r="D866" s="168" t="s">
        <v>741</v>
      </c>
      <c r="E866" s="168" t="s">
        <v>360</v>
      </c>
      <c r="F866" s="68">
        <v>28</v>
      </c>
      <c r="G866" s="16">
        <v>24</v>
      </c>
      <c r="H866" s="16">
        <v>27</v>
      </c>
      <c r="I866" s="16">
        <v>30</v>
      </c>
      <c r="J866" s="69">
        <v>32</v>
      </c>
      <c r="K866" s="68">
        <v>14</v>
      </c>
      <c r="L866" s="16">
        <v>7</v>
      </c>
      <c r="M866" s="16">
        <v>10</v>
      </c>
      <c r="N866" s="16">
        <v>18</v>
      </c>
      <c r="O866" s="69">
        <v>23</v>
      </c>
      <c r="P866" s="68">
        <v>13</v>
      </c>
      <c r="Q866" s="16">
        <v>5</v>
      </c>
      <c r="R866" s="16">
        <v>10</v>
      </c>
      <c r="S866" s="16">
        <v>17</v>
      </c>
      <c r="T866" s="69">
        <v>20</v>
      </c>
    </row>
    <row r="867" spans="1:20">
      <c r="A867" s="16">
        <v>2016</v>
      </c>
      <c r="B867" s="168" t="s">
        <v>865</v>
      </c>
      <c r="C867" s="168" t="s">
        <v>739</v>
      </c>
      <c r="D867" s="168" t="s">
        <v>741</v>
      </c>
      <c r="E867" s="168" t="s">
        <v>361</v>
      </c>
      <c r="F867" s="68">
        <v>28</v>
      </c>
      <c r="G867" s="16">
        <v>22</v>
      </c>
      <c r="H867" s="16">
        <v>25</v>
      </c>
      <c r="I867" s="16">
        <v>29</v>
      </c>
      <c r="J867" s="69">
        <v>31</v>
      </c>
      <c r="K867" s="68">
        <v>11</v>
      </c>
      <c r="L867" s="16">
        <v>4</v>
      </c>
      <c r="M867" s="16">
        <v>7</v>
      </c>
      <c r="N867" s="16">
        <v>15</v>
      </c>
      <c r="O867" s="69">
        <v>20</v>
      </c>
      <c r="P867" s="68">
        <v>15</v>
      </c>
      <c r="Q867" s="16">
        <v>7</v>
      </c>
      <c r="R867" s="16">
        <v>12</v>
      </c>
      <c r="S867" s="16">
        <v>19</v>
      </c>
      <c r="T867" s="69">
        <v>22</v>
      </c>
    </row>
    <row r="868" spans="1:20">
      <c r="A868" s="16">
        <v>2016</v>
      </c>
      <c r="B868" s="168" t="s">
        <v>865</v>
      </c>
      <c r="C868" s="168" t="s">
        <v>739</v>
      </c>
      <c r="D868" s="168" t="s">
        <v>741</v>
      </c>
      <c r="E868" s="168" t="s">
        <v>362</v>
      </c>
      <c r="F868" s="68">
        <v>27</v>
      </c>
      <c r="G868" s="16">
        <v>20</v>
      </c>
      <c r="H868" s="16">
        <v>24</v>
      </c>
      <c r="I868" s="16">
        <v>28</v>
      </c>
      <c r="J868" s="69">
        <v>30</v>
      </c>
      <c r="K868" s="68">
        <v>8</v>
      </c>
      <c r="L868" s="16">
        <v>1</v>
      </c>
      <c r="M868" s="16">
        <v>5</v>
      </c>
      <c r="N868" s="16">
        <v>12</v>
      </c>
      <c r="O868" s="69">
        <v>17</v>
      </c>
      <c r="P868" s="68">
        <v>17</v>
      </c>
      <c r="Q868" s="16">
        <v>8</v>
      </c>
      <c r="R868" s="16">
        <v>13</v>
      </c>
      <c r="S868" s="16">
        <v>20</v>
      </c>
      <c r="T868" s="69">
        <v>23</v>
      </c>
    </row>
    <row r="869" spans="1:20">
      <c r="A869" s="16">
        <v>2016</v>
      </c>
      <c r="B869" s="168" t="s">
        <v>865</v>
      </c>
      <c r="C869" s="168" t="s">
        <v>739</v>
      </c>
      <c r="D869" s="168" t="s">
        <v>741</v>
      </c>
      <c r="E869" s="168" t="s">
        <v>363</v>
      </c>
      <c r="F869" s="68">
        <v>26</v>
      </c>
      <c r="G869" s="16">
        <v>17</v>
      </c>
      <c r="H869" s="16">
        <v>22</v>
      </c>
      <c r="I869" s="16">
        <v>28</v>
      </c>
      <c r="J869" s="69">
        <v>29</v>
      </c>
      <c r="K869" s="68">
        <v>7</v>
      </c>
      <c r="L869" s="16">
        <v>0</v>
      </c>
      <c r="M869" s="16">
        <v>3</v>
      </c>
      <c r="N869" s="16">
        <v>10</v>
      </c>
      <c r="O869" s="69">
        <v>15</v>
      </c>
      <c r="P869" s="68">
        <v>17</v>
      </c>
      <c r="Q869" s="16">
        <v>8</v>
      </c>
      <c r="R869" s="16">
        <v>13</v>
      </c>
      <c r="S869" s="16">
        <v>20</v>
      </c>
      <c r="T869" s="69">
        <v>23</v>
      </c>
    </row>
    <row r="870" spans="1:20">
      <c r="A870" s="16">
        <v>2016</v>
      </c>
      <c r="B870" s="168" t="s">
        <v>865</v>
      </c>
      <c r="C870" s="168" t="s">
        <v>739</v>
      </c>
      <c r="D870" s="168" t="s">
        <v>741</v>
      </c>
      <c r="E870" s="168" t="s">
        <v>364</v>
      </c>
      <c r="F870" s="68">
        <v>24</v>
      </c>
      <c r="G870" s="16">
        <v>13</v>
      </c>
      <c r="H870" s="16">
        <v>20</v>
      </c>
      <c r="I870" s="16">
        <v>27</v>
      </c>
      <c r="J870" s="69">
        <v>28</v>
      </c>
      <c r="K870" s="68">
        <v>6</v>
      </c>
      <c r="L870" s="16">
        <v>0</v>
      </c>
      <c r="M870" s="16">
        <v>2</v>
      </c>
      <c r="N870" s="16">
        <v>9</v>
      </c>
      <c r="O870" s="69">
        <v>13</v>
      </c>
      <c r="P870" s="68">
        <v>17</v>
      </c>
      <c r="Q870" s="16">
        <v>6</v>
      </c>
      <c r="R870" s="16">
        <v>13</v>
      </c>
      <c r="S870" s="16">
        <v>20</v>
      </c>
      <c r="T870" s="69">
        <v>23</v>
      </c>
    </row>
    <row r="871" spans="1:20">
      <c r="A871" s="16">
        <v>2016</v>
      </c>
      <c r="B871" s="168" t="s">
        <v>865</v>
      </c>
      <c r="C871" s="168" t="s">
        <v>739</v>
      </c>
      <c r="D871" s="168" t="s">
        <v>741</v>
      </c>
      <c r="E871" s="168" t="s">
        <v>365</v>
      </c>
      <c r="F871" s="68">
        <v>22</v>
      </c>
      <c r="G871" s="16">
        <v>10</v>
      </c>
      <c r="H871" s="16">
        <v>18</v>
      </c>
      <c r="I871" s="16">
        <v>26</v>
      </c>
      <c r="J871" s="69">
        <v>28</v>
      </c>
      <c r="K871" s="68">
        <v>5</v>
      </c>
      <c r="L871" s="16">
        <v>0</v>
      </c>
      <c r="M871" s="16">
        <v>1</v>
      </c>
      <c r="N871" s="16">
        <v>8</v>
      </c>
      <c r="O871" s="69">
        <v>12</v>
      </c>
      <c r="P871" s="68">
        <v>16</v>
      </c>
      <c r="Q871" s="16">
        <v>6</v>
      </c>
      <c r="R871" s="16">
        <v>12</v>
      </c>
      <c r="S871" s="16">
        <v>19</v>
      </c>
      <c r="T871" s="69">
        <v>22</v>
      </c>
    </row>
    <row r="872" spans="1:20">
      <c r="A872" s="16">
        <v>2016</v>
      </c>
      <c r="B872" s="168" t="s">
        <v>865</v>
      </c>
      <c r="C872" s="168" t="s">
        <v>739</v>
      </c>
      <c r="D872" s="168" t="s">
        <v>741</v>
      </c>
      <c r="E872" s="168" t="s">
        <v>737</v>
      </c>
      <c r="F872" s="68">
        <v>21</v>
      </c>
      <c r="G872" s="16">
        <v>8</v>
      </c>
      <c r="H872" s="16">
        <v>15</v>
      </c>
      <c r="I872" s="16">
        <v>24</v>
      </c>
      <c r="J872" s="69">
        <v>27</v>
      </c>
      <c r="K872" s="68">
        <v>4</v>
      </c>
      <c r="L872" s="16">
        <v>0</v>
      </c>
      <c r="M872" s="16">
        <v>1</v>
      </c>
      <c r="N872" s="16">
        <v>7</v>
      </c>
      <c r="O872" s="69">
        <v>11</v>
      </c>
      <c r="P872" s="68">
        <v>15</v>
      </c>
      <c r="Q872" s="16">
        <v>4</v>
      </c>
      <c r="R872" s="16">
        <v>10</v>
      </c>
      <c r="S872" s="16">
        <v>18</v>
      </c>
      <c r="T872" s="69">
        <v>21</v>
      </c>
    </row>
    <row r="873" spans="1:20">
      <c r="A873" s="16">
        <v>2025</v>
      </c>
      <c r="B873" s="168" t="s">
        <v>865</v>
      </c>
      <c r="C873" s="168" t="s">
        <v>736</v>
      </c>
      <c r="D873" s="168" t="s">
        <v>741</v>
      </c>
      <c r="E873" s="168" t="s">
        <v>1109</v>
      </c>
      <c r="F873" s="68">
        <v>30</v>
      </c>
      <c r="G873" s="16">
        <v>27</v>
      </c>
      <c r="H873" s="16">
        <v>28</v>
      </c>
      <c r="I873" s="16">
        <v>32</v>
      </c>
      <c r="J873" s="69">
        <v>32</v>
      </c>
      <c r="K873" s="68">
        <v>28</v>
      </c>
      <c r="L873" s="16">
        <v>20</v>
      </c>
      <c r="M873" s="16">
        <v>24</v>
      </c>
      <c r="N873" s="16">
        <v>31</v>
      </c>
      <c r="O873" s="69">
        <v>32</v>
      </c>
      <c r="P873" s="68">
        <v>1</v>
      </c>
      <c r="Q873" s="16">
        <v>0</v>
      </c>
      <c r="R873" s="16">
        <v>0</v>
      </c>
      <c r="S873" s="16">
        <v>4</v>
      </c>
      <c r="T873" s="69">
        <v>9</v>
      </c>
    </row>
    <row r="874" spans="1:20">
      <c r="A874" s="16">
        <v>2025</v>
      </c>
      <c r="B874" s="168" t="s">
        <v>865</v>
      </c>
      <c r="C874" s="168" t="s">
        <v>736</v>
      </c>
      <c r="D874" s="168" t="s">
        <v>741</v>
      </c>
      <c r="E874" s="168" t="s">
        <v>369</v>
      </c>
      <c r="F874" s="68">
        <v>31</v>
      </c>
      <c r="G874" s="16">
        <v>28</v>
      </c>
      <c r="H874" s="16">
        <v>29</v>
      </c>
      <c r="I874" s="16">
        <v>32</v>
      </c>
      <c r="J874" s="69">
        <v>32</v>
      </c>
      <c r="K874" s="68">
        <v>29</v>
      </c>
      <c r="L874" s="16">
        <v>19</v>
      </c>
      <c r="M874" s="16">
        <v>24</v>
      </c>
      <c r="N874" s="16">
        <v>31</v>
      </c>
      <c r="O874" s="69">
        <v>32</v>
      </c>
      <c r="P874" s="68">
        <v>1</v>
      </c>
      <c r="Q874" s="16">
        <v>0</v>
      </c>
      <c r="R874" s="16">
        <v>0</v>
      </c>
      <c r="S874" s="16">
        <v>5</v>
      </c>
      <c r="T874" s="69">
        <v>10</v>
      </c>
    </row>
    <row r="875" spans="1:20">
      <c r="A875" s="16">
        <v>2025</v>
      </c>
      <c r="B875" s="168" t="s">
        <v>865</v>
      </c>
      <c r="C875" s="168" t="s">
        <v>736</v>
      </c>
      <c r="D875" s="168" t="s">
        <v>741</v>
      </c>
      <c r="E875" s="168" t="s">
        <v>355</v>
      </c>
      <c r="F875" s="68">
        <v>31</v>
      </c>
      <c r="G875" s="16">
        <v>28</v>
      </c>
      <c r="H875" s="16">
        <v>29</v>
      </c>
      <c r="I875" s="16">
        <v>32</v>
      </c>
      <c r="J875" s="69">
        <v>32</v>
      </c>
      <c r="K875" s="68">
        <v>30</v>
      </c>
      <c r="L875" s="16">
        <v>18</v>
      </c>
      <c r="M875" s="16">
        <v>24</v>
      </c>
      <c r="N875" s="16">
        <v>31</v>
      </c>
      <c r="O875" s="69">
        <v>32</v>
      </c>
      <c r="P875" s="68">
        <v>1</v>
      </c>
      <c r="Q875" s="16">
        <v>0</v>
      </c>
      <c r="R875" s="16">
        <v>0</v>
      </c>
      <c r="S875" s="16">
        <v>5</v>
      </c>
      <c r="T875" s="69">
        <v>10</v>
      </c>
    </row>
    <row r="876" spans="1:20">
      <c r="A876" s="16">
        <v>2025</v>
      </c>
      <c r="B876" s="168" t="s">
        <v>865</v>
      </c>
      <c r="C876" s="168" t="s">
        <v>736</v>
      </c>
      <c r="D876" s="168" t="s">
        <v>741</v>
      </c>
      <c r="E876" s="168" t="s">
        <v>356</v>
      </c>
      <c r="F876" s="68">
        <v>31</v>
      </c>
      <c r="G876" s="16">
        <v>27</v>
      </c>
      <c r="H876" s="16">
        <v>29</v>
      </c>
      <c r="I876" s="16">
        <v>32</v>
      </c>
      <c r="J876" s="69">
        <v>32</v>
      </c>
      <c r="K876" s="68">
        <v>30</v>
      </c>
      <c r="L876" s="16">
        <v>17</v>
      </c>
      <c r="M876" s="16">
        <v>23</v>
      </c>
      <c r="N876" s="16">
        <v>31</v>
      </c>
      <c r="O876" s="69">
        <v>32</v>
      </c>
      <c r="P876" s="68">
        <v>1</v>
      </c>
      <c r="Q876" s="16">
        <v>0</v>
      </c>
      <c r="R876" s="16">
        <v>0</v>
      </c>
      <c r="S876" s="16">
        <v>6</v>
      </c>
      <c r="T876" s="69">
        <v>11</v>
      </c>
    </row>
    <row r="877" spans="1:20">
      <c r="A877" s="16">
        <v>2025</v>
      </c>
      <c r="B877" s="168" t="s">
        <v>865</v>
      </c>
      <c r="C877" s="168" t="s">
        <v>736</v>
      </c>
      <c r="D877" s="168" t="s">
        <v>741</v>
      </c>
      <c r="E877" s="168" t="s">
        <v>357</v>
      </c>
      <c r="F877" s="68">
        <v>31</v>
      </c>
      <c r="G877" s="16">
        <v>26</v>
      </c>
      <c r="H877" s="16">
        <v>29</v>
      </c>
      <c r="I877" s="16">
        <v>32</v>
      </c>
      <c r="J877" s="69">
        <v>32</v>
      </c>
      <c r="K877" s="68">
        <v>29</v>
      </c>
      <c r="L877" s="16">
        <v>14</v>
      </c>
      <c r="M877" s="16">
        <v>21</v>
      </c>
      <c r="N877" s="16">
        <v>31</v>
      </c>
      <c r="O877" s="69">
        <v>32</v>
      </c>
      <c r="P877" s="68">
        <v>1</v>
      </c>
      <c r="Q877" s="16">
        <v>0</v>
      </c>
      <c r="R877" s="16">
        <v>0</v>
      </c>
      <c r="S877" s="16">
        <v>7</v>
      </c>
      <c r="T877" s="69">
        <v>12</v>
      </c>
    </row>
    <row r="878" spans="1:20">
      <c r="A878" s="16">
        <v>2025</v>
      </c>
      <c r="B878" s="168" t="s">
        <v>865</v>
      </c>
      <c r="C878" s="168" t="s">
        <v>736</v>
      </c>
      <c r="D878" s="168" t="s">
        <v>741</v>
      </c>
      <c r="E878" s="168" t="s">
        <v>358</v>
      </c>
      <c r="F878" s="68">
        <v>31</v>
      </c>
      <c r="G878" s="16">
        <v>25</v>
      </c>
      <c r="H878" s="16">
        <v>28</v>
      </c>
      <c r="I878" s="16">
        <v>32</v>
      </c>
      <c r="J878" s="69">
        <v>32</v>
      </c>
      <c r="K878" s="68">
        <v>28</v>
      </c>
      <c r="L878" s="16">
        <v>12</v>
      </c>
      <c r="M878" s="16">
        <v>19</v>
      </c>
      <c r="N878" s="16">
        <v>31</v>
      </c>
      <c r="O878" s="69">
        <v>32</v>
      </c>
      <c r="P878" s="68">
        <v>2</v>
      </c>
      <c r="Q878" s="16">
        <v>0</v>
      </c>
      <c r="R878" s="16">
        <v>0</v>
      </c>
      <c r="S878" s="16">
        <v>8</v>
      </c>
      <c r="T878" s="69">
        <v>13</v>
      </c>
    </row>
    <row r="879" spans="1:20">
      <c r="A879" s="16">
        <v>2025</v>
      </c>
      <c r="B879" s="168" t="s">
        <v>865</v>
      </c>
      <c r="C879" s="168" t="s">
        <v>736</v>
      </c>
      <c r="D879" s="168" t="s">
        <v>741</v>
      </c>
      <c r="E879" s="168" t="s">
        <v>359</v>
      </c>
      <c r="F879" s="68">
        <v>30</v>
      </c>
      <c r="G879" s="16">
        <v>24</v>
      </c>
      <c r="H879" s="16">
        <v>27</v>
      </c>
      <c r="I879" s="16">
        <v>32</v>
      </c>
      <c r="J879" s="69">
        <v>32</v>
      </c>
      <c r="K879" s="68">
        <v>25</v>
      </c>
      <c r="L879" s="16">
        <v>10</v>
      </c>
      <c r="M879" s="16">
        <v>17</v>
      </c>
      <c r="N879" s="16">
        <v>31</v>
      </c>
      <c r="O879" s="69">
        <v>32</v>
      </c>
      <c r="P879" s="68">
        <v>3</v>
      </c>
      <c r="Q879" s="16">
        <v>0</v>
      </c>
      <c r="R879" s="16">
        <v>0</v>
      </c>
      <c r="S879" s="16">
        <v>10</v>
      </c>
      <c r="T879" s="69">
        <v>14</v>
      </c>
    </row>
    <row r="880" spans="1:20">
      <c r="A880" s="16">
        <v>2025</v>
      </c>
      <c r="B880" s="168" t="s">
        <v>865</v>
      </c>
      <c r="C880" s="168" t="s">
        <v>736</v>
      </c>
      <c r="D880" s="168" t="s">
        <v>741</v>
      </c>
      <c r="E880" s="168" t="s">
        <v>360</v>
      </c>
      <c r="F880" s="68">
        <v>30</v>
      </c>
      <c r="G880" s="16">
        <v>22</v>
      </c>
      <c r="H880" s="16">
        <v>26</v>
      </c>
      <c r="I880" s="16">
        <v>32</v>
      </c>
      <c r="J880" s="69">
        <v>32</v>
      </c>
      <c r="K880" s="68">
        <v>23</v>
      </c>
      <c r="L880" s="16">
        <v>8</v>
      </c>
      <c r="M880" s="16">
        <v>15</v>
      </c>
      <c r="N880" s="16">
        <v>31</v>
      </c>
      <c r="O880" s="69">
        <v>32</v>
      </c>
      <c r="P880" s="68">
        <v>4</v>
      </c>
      <c r="Q880" s="16">
        <v>0</v>
      </c>
      <c r="R880" s="16">
        <v>1</v>
      </c>
      <c r="S880" s="16">
        <v>11</v>
      </c>
      <c r="T880" s="69">
        <v>15</v>
      </c>
    </row>
    <row r="881" spans="1:20">
      <c r="A881" s="16">
        <v>2025</v>
      </c>
      <c r="B881" s="168" t="s">
        <v>865</v>
      </c>
      <c r="C881" s="168" t="s">
        <v>736</v>
      </c>
      <c r="D881" s="168" t="s">
        <v>741</v>
      </c>
      <c r="E881" s="168" t="s">
        <v>361</v>
      </c>
      <c r="F881" s="68">
        <v>28</v>
      </c>
      <c r="G881" s="16">
        <v>18</v>
      </c>
      <c r="H881" s="16">
        <v>25</v>
      </c>
      <c r="I881" s="16">
        <v>31</v>
      </c>
      <c r="J881" s="69">
        <v>32</v>
      </c>
      <c r="K881" s="68">
        <v>18</v>
      </c>
      <c r="L881" s="16">
        <v>5</v>
      </c>
      <c r="M881" s="16">
        <v>11</v>
      </c>
      <c r="N881" s="16">
        <v>29</v>
      </c>
      <c r="O881" s="69">
        <v>31</v>
      </c>
      <c r="P881" s="68">
        <v>7</v>
      </c>
      <c r="Q881" s="16">
        <v>0</v>
      </c>
      <c r="R881" s="16">
        <v>1</v>
      </c>
      <c r="S881" s="16">
        <v>13</v>
      </c>
      <c r="T881" s="69">
        <v>17</v>
      </c>
    </row>
    <row r="882" spans="1:20">
      <c r="A882" s="16">
        <v>2025</v>
      </c>
      <c r="B882" s="168" t="s">
        <v>865</v>
      </c>
      <c r="C882" s="168" t="s">
        <v>736</v>
      </c>
      <c r="D882" s="168" t="s">
        <v>741</v>
      </c>
      <c r="E882" s="168" t="s">
        <v>362</v>
      </c>
      <c r="F882" s="68">
        <v>27</v>
      </c>
      <c r="G882" s="16">
        <v>14</v>
      </c>
      <c r="H882" s="16">
        <v>23</v>
      </c>
      <c r="I882" s="16">
        <v>30</v>
      </c>
      <c r="J882" s="69">
        <v>32</v>
      </c>
      <c r="K882" s="68">
        <v>15</v>
      </c>
      <c r="L882" s="16">
        <v>2</v>
      </c>
      <c r="M882" s="16">
        <v>8</v>
      </c>
      <c r="N882" s="16">
        <v>27</v>
      </c>
      <c r="O882" s="69">
        <v>31</v>
      </c>
      <c r="P882" s="68">
        <v>9</v>
      </c>
      <c r="Q882" s="16">
        <v>0</v>
      </c>
      <c r="R882" s="16">
        <v>1</v>
      </c>
      <c r="S882" s="16">
        <v>15</v>
      </c>
      <c r="T882" s="69">
        <v>19</v>
      </c>
    </row>
    <row r="883" spans="1:20">
      <c r="A883" s="16">
        <v>2025</v>
      </c>
      <c r="B883" s="168" t="s">
        <v>865</v>
      </c>
      <c r="C883" s="168" t="s">
        <v>736</v>
      </c>
      <c r="D883" s="168" t="s">
        <v>741</v>
      </c>
      <c r="E883" s="168" t="s">
        <v>363</v>
      </c>
      <c r="F883" s="68">
        <v>26</v>
      </c>
      <c r="G883" s="16">
        <v>10</v>
      </c>
      <c r="H883" s="16">
        <v>21</v>
      </c>
      <c r="I883" s="16">
        <v>30</v>
      </c>
      <c r="J883" s="69">
        <v>32</v>
      </c>
      <c r="K883" s="68">
        <v>12</v>
      </c>
      <c r="L883" s="16">
        <v>0</v>
      </c>
      <c r="M883" s="16">
        <v>6</v>
      </c>
      <c r="N883" s="16">
        <v>25</v>
      </c>
      <c r="O883" s="69">
        <v>31</v>
      </c>
      <c r="P883" s="68">
        <v>10</v>
      </c>
      <c r="Q883" s="16">
        <v>0</v>
      </c>
      <c r="R883" s="16">
        <v>2</v>
      </c>
      <c r="S883" s="16">
        <v>16</v>
      </c>
      <c r="T883" s="69">
        <v>20</v>
      </c>
    </row>
    <row r="884" spans="1:20">
      <c r="A884" s="16">
        <v>2025</v>
      </c>
      <c r="B884" s="168" t="s">
        <v>865</v>
      </c>
      <c r="C884" s="168" t="s">
        <v>736</v>
      </c>
      <c r="D884" s="168" t="s">
        <v>741</v>
      </c>
      <c r="E884" s="168" t="s">
        <v>364</v>
      </c>
      <c r="F884" s="68">
        <v>25</v>
      </c>
      <c r="G884" s="16">
        <v>7</v>
      </c>
      <c r="H884" s="16">
        <v>18</v>
      </c>
      <c r="I884" s="16">
        <v>29</v>
      </c>
      <c r="J884" s="69">
        <v>32</v>
      </c>
      <c r="K884" s="68">
        <v>9</v>
      </c>
      <c r="L884" s="16">
        <v>0</v>
      </c>
      <c r="M884" s="16">
        <v>3</v>
      </c>
      <c r="N884" s="16">
        <v>19</v>
      </c>
      <c r="O884" s="69">
        <v>30</v>
      </c>
      <c r="P884" s="68">
        <v>11</v>
      </c>
      <c r="Q884" s="16">
        <v>0</v>
      </c>
      <c r="R884" s="16">
        <v>2</v>
      </c>
      <c r="S884" s="16">
        <v>17</v>
      </c>
      <c r="T884" s="69">
        <v>21</v>
      </c>
    </row>
    <row r="885" spans="1:20">
      <c r="A885" s="16">
        <v>2025</v>
      </c>
      <c r="B885" s="168" t="s">
        <v>865</v>
      </c>
      <c r="C885" s="168" t="s">
        <v>736</v>
      </c>
      <c r="D885" s="168" t="s">
        <v>741</v>
      </c>
      <c r="E885" s="168" t="s">
        <v>365</v>
      </c>
      <c r="F885" s="68">
        <v>23</v>
      </c>
      <c r="G885" s="16">
        <v>5</v>
      </c>
      <c r="H885" s="16">
        <v>15</v>
      </c>
      <c r="I885" s="16">
        <v>28</v>
      </c>
      <c r="J885" s="69">
        <v>31</v>
      </c>
      <c r="K885" s="68">
        <v>6</v>
      </c>
      <c r="L885" s="16">
        <v>0</v>
      </c>
      <c r="M885" s="16">
        <v>1</v>
      </c>
      <c r="N885" s="16">
        <v>16</v>
      </c>
      <c r="O885" s="69">
        <v>30</v>
      </c>
      <c r="P885" s="68">
        <v>11</v>
      </c>
      <c r="Q885" s="16">
        <v>0</v>
      </c>
      <c r="R885" s="16">
        <v>2</v>
      </c>
      <c r="S885" s="16">
        <v>17</v>
      </c>
      <c r="T885" s="69">
        <v>20</v>
      </c>
    </row>
    <row r="886" spans="1:20">
      <c r="A886" s="16">
        <v>2025</v>
      </c>
      <c r="B886" s="168" t="s">
        <v>865</v>
      </c>
      <c r="C886" s="168" t="s">
        <v>736</v>
      </c>
      <c r="D886" s="168" t="s">
        <v>741</v>
      </c>
      <c r="E886" s="168" t="s">
        <v>737</v>
      </c>
      <c r="F886" s="68">
        <v>20</v>
      </c>
      <c r="G886" s="16">
        <v>2</v>
      </c>
      <c r="H886" s="16">
        <v>12</v>
      </c>
      <c r="I886" s="16">
        <v>26</v>
      </c>
      <c r="J886" s="69">
        <v>31</v>
      </c>
      <c r="K886" s="68">
        <v>5</v>
      </c>
      <c r="L886" s="16">
        <v>0</v>
      </c>
      <c r="M886" s="16">
        <v>0</v>
      </c>
      <c r="N886" s="16">
        <v>12</v>
      </c>
      <c r="O886" s="69">
        <v>30</v>
      </c>
      <c r="P886" s="68">
        <v>10</v>
      </c>
      <c r="Q886" s="16">
        <v>0</v>
      </c>
      <c r="R886" s="16">
        <v>2</v>
      </c>
      <c r="S886" s="16">
        <v>16</v>
      </c>
      <c r="T886" s="69">
        <v>20</v>
      </c>
    </row>
    <row r="887" spans="1:20">
      <c r="A887" s="16">
        <v>2025</v>
      </c>
      <c r="B887" s="168" t="s">
        <v>865</v>
      </c>
      <c r="C887" s="168" t="s">
        <v>739</v>
      </c>
      <c r="D887" s="168" t="s">
        <v>741</v>
      </c>
      <c r="E887" s="168" t="s">
        <v>1109</v>
      </c>
      <c r="F887" s="68">
        <v>29</v>
      </c>
      <c r="G887" s="16">
        <v>27</v>
      </c>
      <c r="H887" s="16">
        <v>28</v>
      </c>
      <c r="I887" s="16">
        <v>31</v>
      </c>
      <c r="J887" s="69">
        <v>32</v>
      </c>
      <c r="K887" s="68">
        <v>28</v>
      </c>
      <c r="L887" s="16">
        <v>22</v>
      </c>
      <c r="M887" s="16">
        <v>25</v>
      </c>
      <c r="N887" s="16">
        <v>29</v>
      </c>
      <c r="O887" s="69">
        <v>32</v>
      </c>
      <c r="P887" s="68">
        <v>1</v>
      </c>
      <c r="Q887" s="16">
        <v>0</v>
      </c>
      <c r="R887" s="16">
        <v>0</v>
      </c>
      <c r="S887" s="16">
        <v>4</v>
      </c>
      <c r="T887" s="69">
        <v>7</v>
      </c>
    </row>
    <row r="888" spans="1:20">
      <c r="A888" s="16">
        <v>2025</v>
      </c>
      <c r="B888" s="168" t="s">
        <v>865</v>
      </c>
      <c r="C888" s="168" t="s">
        <v>739</v>
      </c>
      <c r="D888" s="168" t="s">
        <v>741</v>
      </c>
      <c r="E888" s="168" t="s">
        <v>369</v>
      </c>
      <c r="F888" s="68">
        <v>30</v>
      </c>
      <c r="G888" s="16">
        <v>28</v>
      </c>
      <c r="H888" s="16">
        <v>28</v>
      </c>
      <c r="I888" s="16">
        <v>32</v>
      </c>
      <c r="J888" s="69">
        <v>32</v>
      </c>
      <c r="K888" s="68">
        <v>28</v>
      </c>
      <c r="L888" s="16">
        <v>20</v>
      </c>
      <c r="M888" s="16">
        <v>24</v>
      </c>
      <c r="N888" s="16">
        <v>30</v>
      </c>
      <c r="O888" s="69">
        <v>32</v>
      </c>
      <c r="P888" s="68">
        <v>2</v>
      </c>
      <c r="Q888" s="16">
        <v>0</v>
      </c>
      <c r="R888" s="16">
        <v>0</v>
      </c>
      <c r="S888" s="16">
        <v>5</v>
      </c>
      <c r="T888" s="69">
        <v>10</v>
      </c>
    </row>
    <row r="889" spans="1:20">
      <c r="A889" s="16">
        <v>2025</v>
      </c>
      <c r="B889" s="168" t="s">
        <v>865</v>
      </c>
      <c r="C889" s="168" t="s">
        <v>739</v>
      </c>
      <c r="D889" s="168" t="s">
        <v>741</v>
      </c>
      <c r="E889" s="168" t="s">
        <v>355</v>
      </c>
      <c r="F889" s="68">
        <v>30</v>
      </c>
      <c r="G889" s="16">
        <v>28</v>
      </c>
      <c r="H889" s="16">
        <v>28</v>
      </c>
      <c r="I889" s="16">
        <v>32</v>
      </c>
      <c r="J889" s="69">
        <v>32</v>
      </c>
      <c r="K889" s="68">
        <v>27</v>
      </c>
      <c r="L889" s="16">
        <v>18</v>
      </c>
      <c r="M889" s="16">
        <v>23</v>
      </c>
      <c r="N889" s="16">
        <v>30</v>
      </c>
      <c r="O889" s="69">
        <v>32</v>
      </c>
      <c r="P889" s="68">
        <v>3</v>
      </c>
      <c r="Q889" s="16">
        <v>0</v>
      </c>
      <c r="R889" s="16">
        <v>0</v>
      </c>
      <c r="S889" s="16">
        <v>6</v>
      </c>
      <c r="T889" s="69">
        <v>11</v>
      </c>
    </row>
    <row r="890" spans="1:20">
      <c r="A890" s="16">
        <v>2025</v>
      </c>
      <c r="B890" s="168" t="s">
        <v>865</v>
      </c>
      <c r="C890" s="168" t="s">
        <v>739</v>
      </c>
      <c r="D890" s="168" t="s">
        <v>741</v>
      </c>
      <c r="E890" s="168" t="s">
        <v>356</v>
      </c>
      <c r="F890" s="68">
        <v>30</v>
      </c>
      <c r="G890" s="16">
        <v>27</v>
      </c>
      <c r="H890" s="16">
        <v>28</v>
      </c>
      <c r="I890" s="16">
        <v>32</v>
      </c>
      <c r="J890" s="69">
        <v>32</v>
      </c>
      <c r="K890" s="68">
        <v>26</v>
      </c>
      <c r="L890" s="16">
        <v>17</v>
      </c>
      <c r="M890" s="16">
        <v>21</v>
      </c>
      <c r="N890" s="16">
        <v>29</v>
      </c>
      <c r="O890" s="69">
        <v>32</v>
      </c>
      <c r="P890" s="68">
        <v>4</v>
      </c>
      <c r="Q890" s="16">
        <v>0</v>
      </c>
      <c r="R890" s="16">
        <v>1</v>
      </c>
      <c r="S890" s="16">
        <v>8</v>
      </c>
      <c r="T890" s="69">
        <v>12</v>
      </c>
    </row>
    <row r="891" spans="1:20">
      <c r="A891" s="16">
        <v>2025</v>
      </c>
      <c r="B891" s="168" t="s">
        <v>865</v>
      </c>
      <c r="C891" s="168" t="s">
        <v>739</v>
      </c>
      <c r="D891" s="168" t="s">
        <v>741</v>
      </c>
      <c r="E891" s="168" t="s">
        <v>357</v>
      </c>
      <c r="F891" s="68">
        <v>30</v>
      </c>
      <c r="G891" s="16">
        <v>27</v>
      </c>
      <c r="H891" s="16">
        <v>28</v>
      </c>
      <c r="I891" s="16">
        <v>32</v>
      </c>
      <c r="J891" s="69">
        <v>32</v>
      </c>
      <c r="K891" s="68">
        <v>24</v>
      </c>
      <c r="L891" s="16">
        <v>14</v>
      </c>
      <c r="M891" s="16">
        <v>19</v>
      </c>
      <c r="N891" s="16">
        <v>28</v>
      </c>
      <c r="O891" s="69">
        <v>31</v>
      </c>
      <c r="P891" s="68">
        <v>5</v>
      </c>
      <c r="Q891" s="16">
        <v>0</v>
      </c>
      <c r="R891" s="16">
        <v>2</v>
      </c>
      <c r="S891" s="16">
        <v>10</v>
      </c>
      <c r="T891" s="69">
        <v>14</v>
      </c>
    </row>
    <row r="892" spans="1:20">
      <c r="A892" s="16">
        <v>2025</v>
      </c>
      <c r="B892" s="168" t="s">
        <v>865</v>
      </c>
      <c r="C892" s="168" t="s">
        <v>739</v>
      </c>
      <c r="D892" s="168" t="s">
        <v>741</v>
      </c>
      <c r="E892" s="168" t="s">
        <v>358</v>
      </c>
      <c r="F892" s="68">
        <v>30</v>
      </c>
      <c r="G892" s="16">
        <v>26</v>
      </c>
      <c r="H892" s="16">
        <v>28</v>
      </c>
      <c r="I892" s="16">
        <v>32</v>
      </c>
      <c r="J892" s="69">
        <v>32</v>
      </c>
      <c r="K892" s="68">
        <v>22</v>
      </c>
      <c r="L892" s="16">
        <v>12</v>
      </c>
      <c r="M892" s="16">
        <v>17</v>
      </c>
      <c r="N892" s="16">
        <v>27</v>
      </c>
      <c r="O892" s="69">
        <v>31</v>
      </c>
      <c r="P892" s="68">
        <v>7</v>
      </c>
      <c r="Q892" s="16">
        <v>0</v>
      </c>
      <c r="R892" s="16">
        <v>3</v>
      </c>
      <c r="S892" s="16">
        <v>11</v>
      </c>
      <c r="T892" s="69">
        <v>15</v>
      </c>
    </row>
    <row r="893" spans="1:20">
      <c r="A893" s="16">
        <v>2025</v>
      </c>
      <c r="B893" s="168" t="s">
        <v>865</v>
      </c>
      <c r="C893" s="168" t="s">
        <v>739</v>
      </c>
      <c r="D893" s="168" t="s">
        <v>741</v>
      </c>
      <c r="E893" s="168" t="s">
        <v>359</v>
      </c>
      <c r="F893" s="68">
        <v>29</v>
      </c>
      <c r="G893" s="16">
        <v>25</v>
      </c>
      <c r="H893" s="16">
        <v>28</v>
      </c>
      <c r="I893" s="16">
        <v>31</v>
      </c>
      <c r="J893" s="69">
        <v>32</v>
      </c>
      <c r="K893" s="68">
        <v>20</v>
      </c>
      <c r="L893" s="16">
        <v>11</v>
      </c>
      <c r="M893" s="16">
        <v>16</v>
      </c>
      <c r="N893" s="16">
        <v>25</v>
      </c>
      <c r="O893" s="69">
        <v>29</v>
      </c>
      <c r="P893" s="68">
        <v>8</v>
      </c>
      <c r="Q893" s="16">
        <v>1</v>
      </c>
      <c r="R893" s="16">
        <v>5</v>
      </c>
      <c r="S893" s="16">
        <v>12</v>
      </c>
      <c r="T893" s="69">
        <v>16</v>
      </c>
    </row>
    <row r="894" spans="1:20">
      <c r="A894" s="16">
        <v>2025</v>
      </c>
      <c r="B894" s="168" t="s">
        <v>865</v>
      </c>
      <c r="C894" s="168" t="s">
        <v>739</v>
      </c>
      <c r="D894" s="168" t="s">
        <v>741</v>
      </c>
      <c r="E894" s="168" t="s">
        <v>360</v>
      </c>
      <c r="F894" s="68">
        <v>28</v>
      </c>
      <c r="G894" s="16">
        <v>24</v>
      </c>
      <c r="H894" s="16">
        <v>27</v>
      </c>
      <c r="I894" s="16">
        <v>31</v>
      </c>
      <c r="J894" s="69">
        <v>32</v>
      </c>
      <c r="K894" s="68">
        <v>18</v>
      </c>
      <c r="L894" s="16">
        <v>9</v>
      </c>
      <c r="M894" s="16">
        <v>14</v>
      </c>
      <c r="N894" s="16">
        <v>23</v>
      </c>
      <c r="O894" s="69">
        <v>28</v>
      </c>
      <c r="P894" s="68">
        <v>10</v>
      </c>
      <c r="Q894" s="16">
        <v>2</v>
      </c>
      <c r="R894" s="16">
        <v>6</v>
      </c>
      <c r="S894" s="16">
        <v>14</v>
      </c>
      <c r="T894" s="69">
        <v>17</v>
      </c>
    </row>
    <row r="895" spans="1:20">
      <c r="A895" s="16">
        <v>2025</v>
      </c>
      <c r="B895" s="168" t="s">
        <v>865</v>
      </c>
      <c r="C895" s="168" t="s">
        <v>739</v>
      </c>
      <c r="D895" s="168" t="s">
        <v>741</v>
      </c>
      <c r="E895" s="168" t="s">
        <v>361</v>
      </c>
      <c r="F895" s="68">
        <v>28</v>
      </c>
      <c r="G895" s="16">
        <v>23</v>
      </c>
      <c r="H895" s="16">
        <v>26</v>
      </c>
      <c r="I895" s="16">
        <v>30</v>
      </c>
      <c r="J895" s="69">
        <v>32</v>
      </c>
      <c r="K895" s="68">
        <v>15</v>
      </c>
      <c r="L895" s="16">
        <v>6</v>
      </c>
      <c r="M895" s="16">
        <v>11</v>
      </c>
      <c r="N895" s="16">
        <v>20</v>
      </c>
      <c r="O895" s="69">
        <v>24</v>
      </c>
      <c r="P895" s="68">
        <v>12</v>
      </c>
      <c r="Q895" s="16">
        <v>5</v>
      </c>
      <c r="R895" s="16">
        <v>8</v>
      </c>
      <c r="S895" s="16">
        <v>16</v>
      </c>
      <c r="T895" s="69">
        <v>19</v>
      </c>
    </row>
    <row r="896" spans="1:20">
      <c r="A896" s="16">
        <v>2025</v>
      </c>
      <c r="B896" s="168" t="s">
        <v>865</v>
      </c>
      <c r="C896" s="168" t="s">
        <v>739</v>
      </c>
      <c r="D896" s="168" t="s">
        <v>741</v>
      </c>
      <c r="E896" s="168" t="s">
        <v>362</v>
      </c>
      <c r="F896" s="68">
        <v>27</v>
      </c>
      <c r="G896" s="16">
        <v>22</v>
      </c>
      <c r="H896" s="16">
        <v>25</v>
      </c>
      <c r="I896" s="16">
        <v>29</v>
      </c>
      <c r="J896" s="69">
        <v>31</v>
      </c>
      <c r="K896" s="68">
        <v>13</v>
      </c>
      <c r="L896" s="16">
        <v>4</v>
      </c>
      <c r="M896" s="16">
        <v>8</v>
      </c>
      <c r="N896" s="16">
        <v>17</v>
      </c>
      <c r="O896" s="69">
        <v>21</v>
      </c>
      <c r="P896" s="68">
        <v>14</v>
      </c>
      <c r="Q896" s="16">
        <v>6</v>
      </c>
      <c r="R896" s="16">
        <v>10</v>
      </c>
      <c r="S896" s="16">
        <v>18</v>
      </c>
      <c r="T896" s="69">
        <v>21</v>
      </c>
    </row>
    <row r="897" spans="1:20">
      <c r="A897" s="16">
        <v>2025</v>
      </c>
      <c r="B897" s="168" t="s">
        <v>865</v>
      </c>
      <c r="C897" s="168" t="s">
        <v>739</v>
      </c>
      <c r="D897" s="168" t="s">
        <v>741</v>
      </c>
      <c r="E897" s="168" t="s">
        <v>363</v>
      </c>
      <c r="F897" s="68">
        <v>27</v>
      </c>
      <c r="G897" s="16">
        <v>20</v>
      </c>
      <c r="H897" s="16">
        <v>24</v>
      </c>
      <c r="I897" s="16">
        <v>28</v>
      </c>
      <c r="J897" s="69">
        <v>30</v>
      </c>
      <c r="K897" s="68">
        <v>10</v>
      </c>
      <c r="L897" s="16">
        <v>2</v>
      </c>
      <c r="M897" s="16">
        <v>6</v>
      </c>
      <c r="N897" s="16">
        <v>14</v>
      </c>
      <c r="O897" s="69">
        <v>18</v>
      </c>
      <c r="P897" s="68">
        <v>16</v>
      </c>
      <c r="Q897" s="16">
        <v>7</v>
      </c>
      <c r="R897" s="16">
        <v>12</v>
      </c>
      <c r="S897" s="16">
        <v>19</v>
      </c>
      <c r="T897" s="69">
        <v>22</v>
      </c>
    </row>
    <row r="898" spans="1:20">
      <c r="A898" s="16">
        <v>2025</v>
      </c>
      <c r="B898" s="168" t="s">
        <v>865</v>
      </c>
      <c r="C898" s="168" t="s">
        <v>739</v>
      </c>
      <c r="D898" s="168" t="s">
        <v>741</v>
      </c>
      <c r="E898" s="168" t="s">
        <v>364</v>
      </c>
      <c r="F898" s="68">
        <v>26</v>
      </c>
      <c r="G898" s="16">
        <v>18</v>
      </c>
      <c r="H898" s="16">
        <v>22</v>
      </c>
      <c r="I898" s="16">
        <v>28</v>
      </c>
      <c r="J898" s="69">
        <v>29</v>
      </c>
      <c r="K898" s="68">
        <v>7</v>
      </c>
      <c r="L898" s="16">
        <v>0</v>
      </c>
      <c r="M898" s="16">
        <v>4</v>
      </c>
      <c r="N898" s="16">
        <v>11</v>
      </c>
      <c r="O898" s="69">
        <v>16</v>
      </c>
      <c r="P898" s="68">
        <v>17</v>
      </c>
      <c r="Q898" s="16">
        <v>8</v>
      </c>
      <c r="R898" s="16">
        <v>13</v>
      </c>
      <c r="S898" s="16">
        <v>20</v>
      </c>
      <c r="T898" s="69">
        <v>23</v>
      </c>
    </row>
    <row r="899" spans="1:20">
      <c r="A899" s="16">
        <v>2025</v>
      </c>
      <c r="B899" s="168" t="s">
        <v>865</v>
      </c>
      <c r="C899" s="168" t="s">
        <v>739</v>
      </c>
      <c r="D899" s="168" t="s">
        <v>741</v>
      </c>
      <c r="E899" s="168" t="s">
        <v>365</v>
      </c>
      <c r="F899" s="68">
        <v>24</v>
      </c>
      <c r="G899" s="16">
        <v>15</v>
      </c>
      <c r="H899" s="16">
        <v>20</v>
      </c>
      <c r="I899" s="16">
        <v>27</v>
      </c>
      <c r="J899" s="69">
        <v>28</v>
      </c>
      <c r="K899" s="68">
        <v>6</v>
      </c>
      <c r="L899" s="16">
        <v>0</v>
      </c>
      <c r="M899" s="16">
        <v>2</v>
      </c>
      <c r="N899" s="16">
        <v>10</v>
      </c>
      <c r="O899" s="69">
        <v>14</v>
      </c>
      <c r="P899" s="68">
        <v>17</v>
      </c>
      <c r="Q899" s="16">
        <v>8</v>
      </c>
      <c r="R899" s="16">
        <v>13</v>
      </c>
      <c r="S899" s="16">
        <v>20</v>
      </c>
      <c r="T899" s="69">
        <v>23</v>
      </c>
    </row>
    <row r="900" spans="1:20">
      <c r="A900" s="16">
        <v>2025</v>
      </c>
      <c r="B900" s="168" t="s">
        <v>865</v>
      </c>
      <c r="C900" s="168" t="s">
        <v>739</v>
      </c>
      <c r="D900" s="168" t="s">
        <v>741</v>
      </c>
      <c r="E900" s="168" t="s">
        <v>737</v>
      </c>
      <c r="F900" s="68">
        <v>22</v>
      </c>
      <c r="G900" s="16">
        <v>11</v>
      </c>
      <c r="H900" s="16">
        <v>18</v>
      </c>
      <c r="I900" s="16">
        <v>26</v>
      </c>
      <c r="J900" s="69">
        <v>28</v>
      </c>
      <c r="K900" s="68">
        <v>5</v>
      </c>
      <c r="L900" s="16">
        <v>0</v>
      </c>
      <c r="M900" s="16">
        <v>1</v>
      </c>
      <c r="N900" s="16">
        <v>8</v>
      </c>
      <c r="O900" s="69">
        <v>12</v>
      </c>
      <c r="P900" s="68">
        <v>16</v>
      </c>
      <c r="Q900" s="16">
        <v>7</v>
      </c>
      <c r="R900" s="16">
        <v>12</v>
      </c>
      <c r="S900" s="16">
        <v>19</v>
      </c>
      <c r="T900" s="69">
        <v>22</v>
      </c>
    </row>
    <row r="901" spans="1:20">
      <c r="A901" s="16">
        <v>2016</v>
      </c>
      <c r="B901" s="168" t="s">
        <v>865</v>
      </c>
      <c r="C901" s="168" t="s">
        <v>740</v>
      </c>
      <c r="D901" s="168" t="s">
        <v>741</v>
      </c>
      <c r="E901" s="168" t="s">
        <v>1109</v>
      </c>
      <c r="F901" s="68">
        <v>28</v>
      </c>
      <c r="G901" s="16">
        <v>27</v>
      </c>
      <c r="H901" s="16">
        <v>28</v>
      </c>
      <c r="I901" s="16">
        <v>31</v>
      </c>
      <c r="J901" s="69">
        <v>32</v>
      </c>
      <c r="K901" s="68">
        <v>27</v>
      </c>
      <c r="L901" s="16">
        <v>21</v>
      </c>
      <c r="M901" s="16">
        <v>24</v>
      </c>
      <c r="N901" s="16">
        <v>28</v>
      </c>
      <c r="O901" s="69">
        <v>31</v>
      </c>
      <c r="P901" s="68">
        <v>1</v>
      </c>
      <c r="Q901" s="16">
        <v>0</v>
      </c>
      <c r="R901" s="16">
        <v>0</v>
      </c>
      <c r="S901" s="16">
        <v>4</v>
      </c>
      <c r="T901" s="69">
        <v>7</v>
      </c>
    </row>
    <row r="902" spans="1:20">
      <c r="A902" s="16">
        <v>2016</v>
      </c>
      <c r="B902" s="168" t="s">
        <v>865</v>
      </c>
      <c r="C902" s="168" t="s">
        <v>740</v>
      </c>
      <c r="D902" s="168" t="s">
        <v>741</v>
      </c>
      <c r="E902" s="168" t="s">
        <v>369</v>
      </c>
      <c r="F902" s="68">
        <v>30</v>
      </c>
      <c r="G902" s="16">
        <v>28</v>
      </c>
      <c r="H902" s="16">
        <v>28</v>
      </c>
      <c r="I902" s="16">
        <v>32</v>
      </c>
      <c r="J902" s="69">
        <v>32</v>
      </c>
      <c r="K902" s="68">
        <v>27</v>
      </c>
      <c r="L902" s="16">
        <v>20</v>
      </c>
      <c r="M902" s="16">
        <v>24</v>
      </c>
      <c r="N902" s="16">
        <v>29</v>
      </c>
      <c r="O902" s="69">
        <v>31</v>
      </c>
      <c r="P902" s="68">
        <v>2</v>
      </c>
      <c r="Q902" s="16">
        <v>0</v>
      </c>
      <c r="R902" s="16">
        <v>0</v>
      </c>
      <c r="S902" s="16">
        <v>6</v>
      </c>
      <c r="T902" s="69">
        <v>9</v>
      </c>
    </row>
    <row r="903" spans="1:20">
      <c r="A903" s="16">
        <v>2016</v>
      </c>
      <c r="B903" s="168" t="s">
        <v>865</v>
      </c>
      <c r="C903" s="168" t="s">
        <v>740</v>
      </c>
      <c r="D903" s="168" t="s">
        <v>741</v>
      </c>
      <c r="E903" s="168" t="s">
        <v>355</v>
      </c>
      <c r="F903" s="68">
        <v>30</v>
      </c>
      <c r="G903" s="16">
        <v>28</v>
      </c>
      <c r="H903" s="16">
        <v>28</v>
      </c>
      <c r="I903" s="16">
        <v>32</v>
      </c>
      <c r="J903" s="69">
        <v>32</v>
      </c>
      <c r="K903" s="68">
        <v>26</v>
      </c>
      <c r="L903" s="16">
        <v>18</v>
      </c>
      <c r="M903" s="16">
        <v>22</v>
      </c>
      <c r="N903" s="16">
        <v>29</v>
      </c>
      <c r="O903" s="69">
        <v>31</v>
      </c>
      <c r="P903" s="68">
        <v>4</v>
      </c>
      <c r="Q903" s="16">
        <v>0</v>
      </c>
      <c r="R903" s="16">
        <v>1</v>
      </c>
      <c r="S903" s="16">
        <v>7</v>
      </c>
      <c r="T903" s="69">
        <v>11</v>
      </c>
    </row>
    <row r="904" spans="1:20">
      <c r="A904" s="16">
        <v>2016</v>
      </c>
      <c r="B904" s="168" t="s">
        <v>865</v>
      </c>
      <c r="C904" s="168" t="s">
        <v>740</v>
      </c>
      <c r="D904" s="168" t="s">
        <v>741</v>
      </c>
      <c r="E904" s="168" t="s">
        <v>356</v>
      </c>
      <c r="F904" s="68">
        <v>30</v>
      </c>
      <c r="G904" s="16">
        <v>27</v>
      </c>
      <c r="H904" s="16">
        <v>28</v>
      </c>
      <c r="I904" s="16">
        <v>32</v>
      </c>
      <c r="J904" s="69">
        <v>32</v>
      </c>
      <c r="K904" s="68">
        <v>24</v>
      </c>
      <c r="L904" s="16">
        <v>16</v>
      </c>
      <c r="M904" s="16">
        <v>20</v>
      </c>
      <c r="N904" s="16">
        <v>28</v>
      </c>
      <c r="O904" s="69">
        <v>31</v>
      </c>
      <c r="P904" s="68">
        <v>5</v>
      </c>
      <c r="Q904" s="16">
        <v>0</v>
      </c>
      <c r="R904" s="16">
        <v>2</v>
      </c>
      <c r="S904" s="16">
        <v>9</v>
      </c>
      <c r="T904" s="69">
        <v>13</v>
      </c>
    </row>
    <row r="905" spans="1:20">
      <c r="A905" s="16">
        <v>2016</v>
      </c>
      <c r="B905" s="168" t="s">
        <v>865</v>
      </c>
      <c r="C905" s="168" t="s">
        <v>740</v>
      </c>
      <c r="D905" s="168" t="s">
        <v>741</v>
      </c>
      <c r="E905" s="168" t="s">
        <v>357</v>
      </c>
      <c r="F905" s="68">
        <v>29</v>
      </c>
      <c r="G905" s="16">
        <v>26</v>
      </c>
      <c r="H905" s="16">
        <v>28</v>
      </c>
      <c r="I905" s="16">
        <v>31</v>
      </c>
      <c r="J905" s="69">
        <v>32</v>
      </c>
      <c r="K905" s="68">
        <v>22</v>
      </c>
      <c r="L905" s="16">
        <v>14</v>
      </c>
      <c r="M905" s="16">
        <v>18</v>
      </c>
      <c r="N905" s="16">
        <v>26</v>
      </c>
      <c r="O905" s="69">
        <v>29</v>
      </c>
      <c r="P905" s="68">
        <v>7</v>
      </c>
      <c r="Q905" s="16">
        <v>0</v>
      </c>
      <c r="R905" s="16">
        <v>3</v>
      </c>
      <c r="S905" s="16">
        <v>11</v>
      </c>
      <c r="T905" s="69">
        <v>14</v>
      </c>
    </row>
    <row r="906" spans="1:20">
      <c r="A906" s="16">
        <v>2016</v>
      </c>
      <c r="B906" s="168" t="s">
        <v>865</v>
      </c>
      <c r="C906" s="168" t="s">
        <v>740</v>
      </c>
      <c r="D906" s="168" t="s">
        <v>741</v>
      </c>
      <c r="E906" s="168" t="s">
        <v>358</v>
      </c>
      <c r="F906" s="68">
        <v>29</v>
      </c>
      <c r="G906" s="16">
        <v>26</v>
      </c>
      <c r="H906" s="16">
        <v>28</v>
      </c>
      <c r="I906" s="16">
        <v>31</v>
      </c>
      <c r="J906" s="69">
        <v>32</v>
      </c>
      <c r="K906" s="68">
        <v>20</v>
      </c>
      <c r="L906" s="16">
        <v>12</v>
      </c>
      <c r="M906" s="16">
        <v>16</v>
      </c>
      <c r="N906" s="16">
        <v>24</v>
      </c>
      <c r="O906" s="69">
        <v>28</v>
      </c>
      <c r="P906" s="68">
        <v>9</v>
      </c>
      <c r="Q906" s="16">
        <v>1</v>
      </c>
      <c r="R906" s="16">
        <v>5</v>
      </c>
      <c r="S906" s="16">
        <v>12</v>
      </c>
      <c r="T906" s="69">
        <v>16</v>
      </c>
    </row>
    <row r="907" spans="1:20">
      <c r="A907" s="16">
        <v>2016</v>
      </c>
      <c r="B907" s="168" t="s">
        <v>865</v>
      </c>
      <c r="C907" s="168" t="s">
        <v>740</v>
      </c>
      <c r="D907" s="168" t="s">
        <v>741</v>
      </c>
      <c r="E907" s="168" t="s">
        <v>359</v>
      </c>
      <c r="F907" s="68">
        <v>28</v>
      </c>
      <c r="G907" s="16">
        <v>25</v>
      </c>
      <c r="H907" s="16">
        <v>27</v>
      </c>
      <c r="I907" s="16">
        <v>30</v>
      </c>
      <c r="J907" s="69">
        <v>32</v>
      </c>
      <c r="K907" s="68">
        <v>17</v>
      </c>
      <c r="L907" s="16">
        <v>9</v>
      </c>
      <c r="M907" s="16">
        <v>13</v>
      </c>
      <c r="N907" s="16">
        <v>21</v>
      </c>
      <c r="O907" s="69">
        <v>27</v>
      </c>
      <c r="P907" s="68">
        <v>11</v>
      </c>
      <c r="Q907" s="16">
        <v>2</v>
      </c>
      <c r="R907" s="16">
        <v>7</v>
      </c>
      <c r="S907" s="16">
        <v>14</v>
      </c>
      <c r="T907" s="69">
        <v>18</v>
      </c>
    </row>
    <row r="908" spans="1:20">
      <c r="A908" s="16">
        <v>2016</v>
      </c>
      <c r="B908" s="168" t="s">
        <v>865</v>
      </c>
      <c r="C908" s="168" t="s">
        <v>740</v>
      </c>
      <c r="D908" s="168" t="s">
        <v>741</v>
      </c>
      <c r="E908" s="168" t="s">
        <v>360</v>
      </c>
      <c r="F908" s="68">
        <v>28</v>
      </c>
      <c r="G908" s="16">
        <v>24</v>
      </c>
      <c r="H908" s="16">
        <v>26</v>
      </c>
      <c r="I908" s="16">
        <v>30</v>
      </c>
      <c r="J908" s="69">
        <v>32</v>
      </c>
      <c r="K908" s="68">
        <v>14</v>
      </c>
      <c r="L908" s="16">
        <v>6</v>
      </c>
      <c r="M908" s="16">
        <v>10</v>
      </c>
      <c r="N908" s="16">
        <v>18</v>
      </c>
      <c r="O908" s="69">
        <v>24</v>
      </c>
      <c r="P908" s="68">
        <v>13</v>
      </c>
      <c r="Q908" s="16">
        <v>4</v>
      </c>
      <c r="R908" s="16">
        <v>9</v>
      </c>
      <c r="S908" s="16">
        <v>17</v>
      </c>
      <c r="T908" s="69">
        <v>20</v>
      </c>
    </row>
    <row r="909" spans="1:20">
      <c r="A909" s="16">
        <v>2016</v>
      </c>
      <c r="B909" s="168" t="s">
        <v>865</v>
      </c>
      <c r="C909" s="168" t="s">
        <v>740</v>
      </c>
      <c r="D909" s="168" t="s">
        <v>741</v>
      </c>
      <c r="E909" s="168" t="s">
        <v>361</v>
      </c>
      <c r="F909" s="68">
        <v>28</v>
      </c>
      <c r="G909" s="16">
        <v>22</v>
      </c>
      <c r="H909" s="16">
        <v>25</v>
      </c>
      <c r="I909" s="16">
        <v>29</v>
      </c>
      <c r="J909" s="69">
        <v>31</v>
      </c>
      <c r="K909" s="68">
        <v>11</v>
      </c>
      <c r="L909" s="16">
        <v>4</v>
      </c>
      <c r="M909" s="16">
        <v>7</v>
      </c>
      <c r="N909" s="16">
        <v>15</v>
      </c>
      <c r="O909" s="69">
        <v>20</v>
      </c>
      <c r="P909" s="68">
        <v>15</v>
      </c>
      <c r="Q909" s="16">
        <v>6</v>
      </c>
      <c r="R909" s="16">
        <v>11</v>
      </c>
      <c r="S909" s="16">
        <v>19</v>
      </c>
      <c r="T909" s="69">
        <v>22</v>
      </c>
    </row>
    <row r="910" spans="1:20">
      <c r="A910" s="16">
        <v>2016</v>
      </c>
      <c r="B910" s="168" t="s">
        <v>865</v>
      </c>
      <c r="C910" s="168" t="s">
        <v>740</v>
      </c>
      <c r="D910" s="168" t="s">
        <v>741</v>
      </c>
      <c r="E910" s="168" t="s">
        <v>362</v>
      </c>
      <c r="F910" s="68">
        <v>27</v>
      </c>
      <c r="G910" s="16">
        <v>20</v>
      </c>
      <c r="H910" s="16">
        <v>24</v>
      </c>
      <c r="I910" s="16">
        <v>28</v>
      </c>
      <c r="J910" s="69">
        <v>30</v>
      </c>
      <c r="K910" s="68">
        <v>8</v>
      </c>
      <c r="L910" s="16">
        <v>1</v>
      </c>
      <c r="M910" s="16">
        <v>5</v>
      </c>
      <c r="N910" s="16">
        <v>13</v>
      </c>
      <c r="O910" s="69">
        <v>17</v>
      </c>
      <c r="P910" s="68">
        <v>17</v>
      </c>
      <c r="Q910" s="16">
        <v>8</v>
      </c>
      <c r="R910" s="16">
        <v>13</v>
      </c>
      <c r="S910" s="16">
        <v>20</v>
      </c>
      <c r="T910" s="69">
        <v>23</v>
      </c>
    </row>
    <row r="911" spans="1:20">
      <c r="A911" s="16">
        <v>2016</v>
      </c>
      <c r="B911" s="168" t="s">
        <v>865</v>
      </c>
      <c r="C911" s="168" t="s">
        <v>740</v>
      </c>
      <c r="D911" s="168" t="s">
        <v>741</v>
      </c>
      <c r="E911" s="168" t="s">
        <v>363</v>
      </c>
      <c r="F911" s="68">
        <v>25</v>
      </c>
      <c r="G911" s="16">
        <v>17</v>
      </c>
      <c r="H911" s="16">
        <v>22</v>
      </c>
      <c r="I911" s="16">
        <v>28</v>
      </c>
      <c r="J911" s="69">
        <v>29</v>
      </c>
      <c r="K911" s="68">
        <v>7</v>
      </c>
      <c r="L911" s="16">
        <v>0</v>
      </c>
      <c r="M911" s="16">
        <v>3</v>
      </c>
      <c r="N911" s="16">
        <v>11</v>
      </c>
      <c r="O911" s="69">
        <v>15</v>
      </c>
      <c r="P911" s="68">
        <v>17</v>
      </c>
      <c r="Q911" s="16">
        <v>7</v>
      </c>
      <c r="R911" s="16">
        <v>13</v>
      </c>
      <c r="S911" s="16">
        <v>20</v>
      </c>
      <c r="T911" s="69">
        <v>23</v>
      </c>
    </row>
    <row r="912" spans="1:20">
      <c r="A912" s="16">
        <v>2016</v>
      </c>
      <c r="B912" s="168" t="s">
        <v>865</v>
      </c>
      <c r="C912" s="168" t="s">
        <v>740</v>
      </c>
      <c r="D912" s="168" t="s">
        <v>741</v>
      </c>
      <c r="E912" s="168" t="s">
        <v>364</v>
      </c>
      <c r="F912" s="68">
        <v>24</v>
      </c>
      <c r="G912" s="16">
        <v>12</v>
      </c>
      <c r="H912" s="16">
        <v>19</v>
      </c>
      <c r="I912" s="16">
        <v>27</v>
      </c>
      <c r="J912" s="69">
        <v>28</v>
      </c>
      <c r="K912" s="68">
        <v>6</v>
      </c>
      <c r="L912" s="16">
        <v>0</v>
      </c>
      <c r="M912" s="16">
        <v>2</v>
      </c>
      <c r="N912" s="16">
        <v>9</v>
      </c>
      <c r="O912" s="69">
        <v>13</v>
      </c>
      <c r="P912" s="68">
        <v>17</v>
      </c>
      <c r="Q912" s="16">
        <v>6</v>
      </c>
      <c r="R912" s="16">
        <v>12</v>
      </c>
      <c r="S912" s="16">
        <v>20</v>
      </c>
      <c r="T912" s="69">
        <v>23</v>
      </c>
    </row>
    <row r="913" spans="1:20">
      <c r="A913" s="16">
        <v>2016</v>
      </c>
      <c r="B913" s="168" t="s">
        <v>865</v>
      </c>
      <c r="C913" s="168" t="s">
        <v>740</v>
      </c>
      <c r="D913" s="168" t="s">
        <v>741</v>
      </c>
      <c r="E913" s="168" t="s">
        <v>365</v>
      </c>
      <c r="F913" s="68">
        <v>22</v>
      </c>
      <c r="G913" s="16">
        <v>10</v>
      </c>
      <c r="H913" s="16">
        <v>17</v>
      </c>
      <c r="I913" s="16">
        <v>26</v>
      </c>
      <c r="J913" s="69">
        <v>28</v>
      </c>
      <c r="K913" s="68">
        <v>5</v>
      </c>
      <c r="L913" s="16">
        <v>0</v>
      </c>
      <c r="M913" s="16">
        <v>1</v>
      </c>
      <c r="N913" s="16">
        <v>8</v>
      </c>
      <c r="O913" s="69">
        <v>12</v>
      </c>
      <c r="P913" s="68">
        <v>16</v>
      </c>
      <c r="Q913" s="16">
        <v>5</v>
      </c>
      <c r="R913" s="16">
        <v>11</v>
      </c>
      <c r="S913" s="16">
        <v>19</v>
      </c>
      <c r="T913" s="69">
        <v>22</v>
      </c>
    </row>
    <row r="914" spans="1:20">
      <c r="A914" s="16">
        <v>2016</v>
      </c>
      <c r="B914" s="168" t="s">
        <v>865</v>
      </c>
      <c r="C914" s="168" t="s">
        <v>740</v>
      </c>
      <c r="D914" s="168" t="s">
        <v>741</v>
      </c>
      <c r="E914" s="168" t="s">
        <v>737</v>
      </c>
      <c r="F914" s="68">
        <v>20</v>
      </c>
      <c r="G914" s="16">
        <v>7</v>
      </c>
      <c r="H914" s="16">
        <v>15</v>
      </c>
      <c r="I914" s="16">
        <v>24</v>
      </c>
      <c r="J914" s="69">
        <v>27</v>
      </c>
      <c r="K914" s="68">
        <v>4</v>
      </c>
      <c r="L914" s="16">
        <v>0</v>
      </c>
      <c r="M914" s="16">
        <v>1</v>
      </c>
      <c r="N914" s="16">
        <v>7</v>
      </c>
      <c r="O914" s="69">
        <v>11</v>
      </c>
      <c r="P914" s="68">
        <v>15</v>
      </c>
      <c r="Q914" s="16">
        <v>4</v>
      </c>
      <c r="R914" s="16">
        <v>10</v>
      </c>
      <c r="S914" s="16">
        <v>18</v>
      </c>
      <c r="T914" s="69">
        <v>21</v>
      </c>
    </row>
    <row r="915" spans="1:20">
      <c r="A915" s="16">
        <v>2025</v>
      </c>
      <c r="B915" s="168" t="s">
        <v>865</v>
      </c>
      <c r="C915" s="168" t="s">
        <v>740</v>
      </c>
      <c r="D915" s="168" t="s">
        <v>741</v>
      </c>
      <c r="E915" s="168" t="s">
        <v>1109</v>
      </c>
      <c r="F915" s="68">
        <v>29</v>
      </c>
      <c r="G915" s="16">
        <v>27</v>
      </c>
      <c r="H915" s="16">
        <v>28</v>
      </c>
      <c r="I915" s="16">
        <v>32</v>
      </c>
      <c r="J915" s="69">
        <v>32</v>
      </c>
      <c r="K915" s="68">
        <v>28</v>
      </c>
      <c r="L915" s="16">
        <v>21</v>
      </c>
      <c r="M915" s="16">
        <v>25</v>
      </c>
      <c r="N915" s="16">
        <v>30</v>
      </c>
      <c r="O915" s="69">
        <v>32</v>
      </c>
      <c r="P915" s="68">
        <v>1</v>
      </c>
      <c r="Q915" s="16">
        <v>0</v>
      </c>
      <c r="R915" s="16">
        <v>0</v>
      </c>
      <c r="S915" s="16">
        <v>4</v>
      </c>
      <c r="T915" s="69">
        <v>8</v>
      </c>
    </row>
    <row r="916" spans="1:20">
      <c r="A916" s="16">
        <v>2025</v>
      </c>
      <c r="B916" s="168" t="s">
        <v>865</v>
      </c>
      <c r="C916" s="168" t="s">
        <v>740</v>
      </c>
      <c r="D916" s="168" t="s">
        <v>741</v>
      </c>
      <c r="E916" s="168" t="s">
        <v>369</v>
      </c>
      <c r="F916" s="68">
        <v>30</v>
      </c>
      <c r="G916" s="16">
        <v>28</v>
      </c>
      <c r="H916" s="16">
        <v>28</v>
      </c>
      <c r="I916" s="16">
        <v>32</v>
      </c>
      <c r="J916" s="69">
        <v>32</v>
      </c>
      <c r="K916" s="68">
        <v>28</v>
      </c>
      <c r="L916" s="16">
        <v>20</v>
      </c>
      <c r="M916" s="16">
        <v>24</v>
      </c>
      <c r="N916" s="16">
        <v>30</v>
      </c>
      <c r="O916" s="69">
        <v>32</v>
      </c>
      <c r="P916" s="68">
        <v>2</v>
      </c>
      <c r="Q916" s="16">
        <v>0</v>
      </c>
      <c r="R916" s="16">
        <v>0</v>
      </c>
      <c r="S916" s="16">
        <v>5</v>
      </c>
      <c r="T916" s="69">
        <v>10</v>
      </c>
    </row>
    <row r="917" spans="1:20">
      <c r="A917" s="16">
        <v>2025</v>
      </c>
      <c r="B917" s="168" t="s">
        <v>865</v>
      </c>
      <c r="C917" s="168" t="s">
        <v>740</v>
      </c>
      <c r="D917" s="168" t="s">
        <v>741</v>
      </c>
      <c r="E917" s="168" t="s">
        <v>355</v>
      </c>
      <c r="F917" s="68">
        <v>30</v>
      </c>
      <c r="G917" s="16">
        <v>28</v>
      </c>
      <c r="H917" s="16">
        <v>28</v>
      </c>
      <c r="I917" s="16">
        <v>32</v>
      </c>
      <c r="J917" s="69">
        <v>32</v>
      </c>
      <c r="K917" s="68">
        <v>27</v>
      </c>
      <c r="L917" s="16">
        <v>18</v>
      </c>
      <c r="M917" s="16">
        <v>23</v>
      </c>
      <c r="N917" s="16">
        <v>30</v>
      </c>
      <c r="O917" s="69">
        <v>32</v>
      </c>
      <c r="P917" s="68">
        <v>3</v>
      </c>
      <c r="Q917" s="16">
        <v>0</v>
      </c>
      <c r="R917" s="16">
        <v>0</v>
      </c>
      <c r="S917" s="16">
        <v>6</v>
      </c>
      <c r="T917" s="69">
        <v>11</v>
      </c>
    </row>
    <row r="918" spans="1:20">
      <c r="A918" s="16">
        <v>2025</v>
      </c>
      <c r="B918" s="168" t="s">
        <v>865</v>
      </c>
      <c r="C918" s="168" t="s">
        <v>740</v>
      </c>
      <c r="D918" s="168" t="s">
        <v>741</v>
      </c>
      <c r="E918" s="168" t="s">
        <v>356</v>
      </c>
      <c r="F918" s="68">
        <v>30</v>
      </c>
      <c r="G918" s="16">
        <v>27</v>
      </c>
      <c r="H918" s="16">
        <v>28</v>
      </c>
      <c r="I918" s="16">
        <v>32</v>
      </c>
      <c r="J918" s="69">
        <v>32</v>
      </c>
      <c r="K918" s="68">
        <v>26</v>
      </c>
      <c r="L918" s="16">
        <v>17</v>
      </c>
      <c r="M918" s="16">
        <v>21</v>
      </c>
      <c r="N918" s="16">
        <v>29</v>
      </c>
      <c r="O918" s="69">
        <v>32</v>
      </c>
      <c r="P918" s="68">
        <v>4</v>
      </c>
      <c r="Q918" s="16">
        <v>0</v>
      </c>
      <c r="R918" s="16">
        <v>1</v>
      </c>
      <c r="S918" s="16">
        <v>8</v>
      </c>
      <c r="T918" s="69">
        <v>12</v>
      </c>
    </row>
    <row r="919" spans="1:20">
      <c r="A919" s="16">
        <v>2025</v>
      </c>
      <c r="B919" s="168" t="s">
        <v>865</v>
      </c>
      <c r="C919" s="168" t="s">
        <v>740</v>
      </c>
      <c r="D919" s="168" t="s">
        <v>741</v>
      </c>
      <c r="E919" s="168" t="s">
        <v>357</v>
      </c>
      <c r="F919" s="68">
        <v>30</v>
      </c>
      <c r="G919" s="16">
        <v>27</v>
      </c>
      <c r="H919" s="16">
        <v>28</v>
      </c>
      <c r="I919" s="16">
        <v>32</v>
      </c>
      <c r="J919" s="69">
        <v>32</v>
      </c>
      <c r="K919" s="68">
        <v>24</v>
      </c>
      <c r="L919" s="16">
        <v>14</v>
      </c>
      <c r="M919" s="16">
        <v>19</v>
      </c>
      <c r="N919" s="16">
        <v>28</v>
      </c>
      <c r="O919" s="69">
        <v>31</v>
      </c>
      <c r="P919" s="68">
        <v>5</v>
      </c>
      <c r="Q919" s="16">
        <v>0</v>
      </c>
      <c r="R919" s="16">
        <v>2</v>
      </c>
      <c r="S919" s="16">
        <v>9</v>
      </c>
      <c r="T919" s="69">
        <v>14</v>
      </c>
    </row>
    <row r="920" spans="1:20">
      <c r="A920" s="16">
        <v>2025</v>
      </c>
      <c r="B920" s="168" t="s">
        <v>865</v>
      </c>
      <c r="C920" s="168" t="s">
        <v>740</v>
      </c>
      <c r="D920" s="168" t="s">
        <v>741</v>
      </c>
      <c r="E920" s="168" t="s">
        <v>358</v>
      </c>
      <c r="F920" s="68">
        <v>30</v>
      </c>
      <c r="G920" s="16">
        <v>26</v>
      </c>
      <c r="H920" s="16">
        <v>28</v>
      </c>
      <c r="I920" s="16">
        <v>32</v>
      </c>
      <c r="J920" s="69">
        <v>32</v>
      </c>
      <c r="K920" s="68">
        <v>22</v>
      </c>
      <c r="L920" s="16">
        <v>12</v>
      </c>
      <c r="M920" s="16">
        <v>18</v>
      </c>
      <c r="N920" s="16">
        <v>27</v>
      </c>
      <c r="O920" s="69">
        <v>31</v>
      </c>
      <c r="P920" s="68">
        <v>7</v>
      </c>
      <c r="Q920" s="16">
        <v>0</v>
      </c>
      <c r="R920" s="16">
        <v>3</v>
      </c>
      <c r="S920" s="16">
        <v>11</v>
      </c>
      <c r="T920" s="69">
        <v>15</v>
      </c>
    </row>
    <row r="921" spans="1:20">
      <c r="A921" s="16">
        <v>2025</v>
      </c>
      <c r="B921" s="168" t="s">
        <v>865</v>
      </c>
      <c r="C921" s="168" t="s">
        <v>740</v>
      </c>
      <c r="D921" s="168" t="s">
        <v>741</v>
      </c>
      <c r="E921" s="168" t="s">
        <v>359</v>
      </c>
      <c r="F921" s="68">
        <v>29</v>
      </c>
      <c r="G921" s="16">
        <v>25</v>
      </c>
      <c r="H921" s="16">
        <v>28</v>
      </c>
      <c r="I921" s="16">
        <v>31</v>
      </c>
      <c r="J921" s="69">
        <v>32</v>
      </c>
      <c r="K921" s="68">
        <v>20</v>
      </c>
      <c r="L921" s="16">
        <v>11</v>
      </c>
      <c r="M921" s="16">
        <v>16</v>
      </c>
      <c r="N921" s="16">
        <v>25</v>
      </c>
      <c r="O921" s="69">
        <v>30</v>
      </c>
      <c r="P921" s="68">
        <v>8</v>
      </c>
      <c r="Q921" s="16">
        <v>1</v>
      </c>
      <c r="R921" s="16">
        <v>4</v>
      </c>
      <c r="S921" s="16">
        <v>12</v>
      </c>
      <c r="T921" s="69">
        <v>16</v>
      </c>
    </row>
    <row r="922" spans="1:20">
      <c r="A922" s="16">
        <v>2025</v>
      </c>
      <c r="B922" s="168" t="s">
        <v>865</v>
      </c>
      <c r="C922" s="168" t="s">
        <v>740</v>
      </c>
      <c r="D922" s="168" t="s">
        <v>741</v>
      </c>
      <c r="E922" s="168" t="s">
        <v>360</v>
      </c>
      <c r="F922" s="68">
        <v>28</v>
      </c>
      <c r="G922" s="16">
        <v>24</v>
      </c>
      <c r="H922" s="16">
        <v>27</v>
      </c>
      <c r="I922" s="16">
        <v>31</v>
      </c>
      <c r="J922" s="69">
        <v>32</v>
      </c>
      <c r="K922" s="68">
        <v>18</v>
      </c>
      <c r="L922" s="16">
        <v>9</v>
      </c>
      <c r="M922" s="16">
        <v>14</v>
      </c>
      <c r="N922" s="16">
        <v>23</v>
      </c>
      <c r="O922" s="69">
        <v>29</v>
      </c>
      <c r="P922" s="68">
        <v>10</v>
      </c>
      <c r="Q922" s="16">
        <v>1</v>
      </c>
      <c r="R922" s="16">
        <v>6</v>
      </c>
      <c r="S922" s="16">
        <v>13</v>
      </c>
      <c r="T922" s="69">
        <v>17</v>
      </c>
    </row>
    <row r="923" spans="1:20">
      <c r="A923" s="16">
        <v>2025</v>
      </c>
      <c r="B923" s="168" t="s">
        <v>865</v>
      </c>
      <c r="C923" s="168" t="s">
        <v>740</v>
      </c>
      <c r="D923" s="168" t="s">
        <v>741</v>
      </c>
      <c r="E923" s="168" t="s">
        <v>361</v>
      </c>
      <c r="F923" s="68">
        <v>28</v>
      </c>
      <c r="G923" s="16">
        <v>23</v>
      </c>
      <c r="H923" s="16">
        <v>26</v>
      </c>
      <c r="I923" s="16">
        <v>30</v>
      </c>
      <c r="J923" s="69">
        <v>32</v>
      </c>
      <c r="K923" s="68">
        <v>15</v>
      </c>
      <c r="L923" s="16">
        <v>6</v>
      </c>
      <c r="M923" s="16">
        <v>11</v>
      </c>
      <c r="N923" s="16">
        <v>20</v>
      </c>
      <c r="O923" s="69">
        <v>25</v>
      </c>
      <c r="P923" s="68">
        <v>12</v>
      </c>
      <c r="Q923" s="16">
        <v>4</v>
      </c>
      <c r="R923" s="16">
        <v>8</v>
      </c>
      <c r="S923" s="16">
        <v>16</v>
      </c>
      <c r="T923" s="69">
        <v>19</v>
      </c>
    </row>
    <row r="924" spans="1:20">
      <c r="A924" s="16">
        <v>2025</v>
      </c>
      <c r="B924" s="168" t="s">
        <v>865</v>
      </c>
      <c r="C924" s="168" t="s">
        <v>740</v>
      </c>
      <c r="D924" s="168" t="s">
        <v>741</v>
      </c>
      <c r="E924" s="168" t="s">
        <v>362</v>
      </c>
      <c r="F924" s="68">
        <v>27</v>
      </c>
      <c r="G924" s="16">
        <v>22</v>
      </c>
      <c r="H924" s="16">
        <v>25</v>
      </c>
      <c r="I924" s="16">
        <v>29</v>
      </c>
      <c r="J924" s="69">
        <v>31</v>
      </c>
      <c r="K924" s="68">
        <v>13</v>
      </c>
      <c r="L924" s="16">
        <v>4</v>
      </c>
      <c r="M924" s="16">
        <v>8</v>
      </c>
      <c r="N924" s="16">
        <v>17</v>
      </c>
      <c r="O924" s="69">
        <v>21</v>
      </c>
      <c r="P924" s="68">
        <v>14</v>
      </c>
      <c r="Q924" s="16">
        <v>6</v>
      </c>
      <c r="R924" s="16">
        <v>10</v>
      </c>
      <c r="S924" s="16">
        <v>18</v>
      </c>
      <c r="T924" s="69">
        <v>21</v>
      </c>
    </row>
    <row r="925" spans="1:20">
      <c r="A925" s="16">
        <v>2025</v>
      </c>
      <c r="B925" s="168" t="s">
        <v>865</v>
      </c>
      <c r="C925" s="168" t="s">
        <v>740</v>
      </c>
      <c r="D925" s="168" t="s">
        <v>741</v>
      </c>
      <c r="E925" s="168" t="s">
        <v>363</v>
      </c>
      <c r="F925" s="68">
        <v>27</v>
      </c>
      <c r="G925" s="16">
        <v>20</v>
      </c>
      <c r="H925" s="16">
        <v>24</v>
      </c>
      <c r="I925" s="16">
        <v>28</v>
      </c>
      <c r="J925" s="69">
        <v>30</v>
      </c>
      <c r="K925" s="68">
        <v>10</v>
      </c>
      <c r="L925" s="16">
        <v>2</v>
      </c>
      <c r="M925" s="16">
        <v>6</v>
      </c>
      <c r="N925" s="16">
        <v>14</v>
      </c>
      <c r="O925" s="69">
        <v>19</v>
      </c>
      <c r="P925" s="68">
        <v>16</v>
      </c>
      <c r="Q925" s="16">
        <v>7</v>
      </c>
      <c r="R925" s="16">
        <v>12</v>
      </c>
      <c r="S925" s="16">
        <v>19</v>
      </c>
      <c r="T925" s="69">
        <v>22</v>
      </c>
    </row>
    <row r="926" spans="1:20">
      <c r="A926" s="16">
        <v>2025</v>
      </c>
      <c r="B926" s="168" t="s">
        <v>865</v>
      </c>
      <c r="C926" s="168" t="s">
        <v>740</v>
      </c>
      <c r="D926" s="168" t="s">
        <v>741</v>
      </c>
      <c r="E926" s="168" t="s">
        <v>364</v>
      </c>
      <c r="F926" s="68">
        <v>26</v>
      </c>
      <c r="G926" s="16">
        <v>17</v>
      </c>
      <c r="H926" s="16">
        <v>22</v>
      </c>
      <c r="I926" s="16">
        <v>28</v>
      </c>
      <c r="J926" s="69">
        <v>30</v>
      </c>
      <c r="K926" s="68">
        <v>7</v>
      </c>
      <c r="L926" s="16">
        <v>0</v>
      </c>
      <c r="M926" s="16">
        <v>4</v>
      </c>
      <c r="N926" s="16">
        <v>11</v>
      </c>
      <c r="O926" s="69">
        <v>16</v>
      </c>
      <c r="P926" s="68">
        <v>17</v>
      </c>
      <c r="Q926" s="16">
        <v>7</v>
      </c>
      <c r="R926" s="16">
        <v>13</v>
      </c>
      <c r="S926" s="16">
        <v>20</v>
      </c>
      <c r="T926" s="69">
        <v>23</v>
      </c>
    </row>
    <row r="927" spans="1:20">
      <c r="A927" s="16">
        <v>2025</v>
      </c>
      <c r="B927" s="168" t="s">
        <v>865</v>
      </c>
      <c r="C927" s="168" t="s">
        <v>740</v>
      </c>
      <c r="D927" s="168" t="s">
        <v>741</v>
      </c>
      <c r="E927" s="168" t="s">
        <v>365</v>
      </c>
      <c r="F927" s="68">
        <v>24</v>
      </c>
      <c r="G927" s="16">
        <v>15</v>
      </c>
      <c r="H927" s="16">
        <v>20</v>
      </c>
      <c r="I927" s="16">
        <v>27</v>
      </c>
      <c r="J927" s="69">
        <v>29</v>
      </c>
      <c r="K927" s="68">
        <v>6</v>
      </c>
      <c r="L927" s="16">
        <v>0</v>
      </c>
      <c r="M927" s="16">
        <v>2</v>
      </c>
      <c r="N927" s="16">
        <v>10</v>
      </c>
      <c r="O927" s="69">
        <v>14</v>
      </c>
      <c r="P927" s="68">
        <v>17</v>
      </c>
      <c r="Q927" s="16">
        <v>7</v>
      </c>
      <c r="R927" s="16">
        <v>13</v>
      </c>
      <c r="S927" s="16">
        <v>20</v>
      </c>
      <c r="T927" s="69">
        <v>23</v>
      </c>
    </row>
    <row r="928" spans="1:20">
      <c r="A928" s="16">
        <v>2025</v>
      </c>
      <c r="B928" s="168" t="s">
        <v>865</v>
      </c>
      <c r="C928" s="168" t="s">
        <v>740</v>
      </c>
      <c r="D928" s="168" t="s">
        <v>741</v>
      </c>
      <c r="E928" s="169" t="s">
        <v>737</v>
      </c>
      <c r="F928" s="70">
        <v>22</v>
      </c>
      <c r="G928" s="71">
        <v>11</v>
      </c>
      <c r="H928" s="71">
        <v>18</v>
      </c>
      <c r="I928" s="71">
        <v>26</v>
      </c>
      <c r="J928" s="72">
        <v>28</v>
      </c>
      <c r="K928" s="70">
        <v>5</v>
      </c>
      <c r="L928" s="71">
        <v>0</v>
      </c>
      <c r="M928" s="71">
        <v>1</v>
      </c>
      <c r="N928" s="71">
        <v>8</v>
      </c>
      <c r="O928" s="72">
        <v>12</v>
      </c>
      <c r="P928" s="70">
        <v>16</v>
      </c>
      <c r="Q928" s="71">
        <v>6</v>
      </c>
      <c r="R928" s="71">
        <v>12</v>
      </c>
      <c r="S928" s="71">
        <v>19</v>
      </c>
      <c r="T928" s="72">
        <v>22</v>
      </c>
    </row>
    <row r="929" spans="1:1">
      <c r="A929" s="22" t="s">
        <v>847</v>
      </c>
    </row>
  </sheetData>
  <pageMargins left="0.7" right="0.7" top="0.75" bottom="0.75" header="0.3" footer="0.3"/>
  <drawing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Blad3"/>
  <dimension ref="A1:B314"/>
  <sheetViews>
    <sheetView zoomScaleNormal="100" workbookViewId="0"/>
  </sheetViews>
  <sheetFormatPr defaultColWidth="9.33203125" defaultRowHeight="19.5"/>
  <cols>
    <col min="1" max="1" width="30.6640625" style="15" bestFit="1" customWidth="1"/>
    <col min="2" max="2" width="61.33203125" style="12" customWidth="1"/>
    <col min="3" max="3" width="5.33203125" style="12" customWidth="1"/>
    <col min="4" max="4" width="6.1640625" style="12" customWidth="1"/>
    <col min="5" max="5" width="5.33203125" style="12" customWidth="1"/>
    <col min="6" max="6" width="8.1640625" style="12" customWidth="1"/>
    <col min="7" max="7" width="9.33203125" style="12"/>
    <col min="8" max="8" width="18.1640625" style="12" customWidth="1"/>
    <col min="9" max="9" width="8.83203125" style="12" customWidth="1"/>
    <col min="10" max="16384" width="9.33203125" style="12"/>
  </cols>
  <sheetData>
    <row r="1" spans="1:2">
      <c r="A1" s="37" t="s">
        <v>827</v>
      </c>
    </row>
    <row r="2" spans="1:2">
      <c r="A2" s="17" t="s">
        <v>10</v>
      </c>
      <c r="B2" s="17" t="s">
        <v>11</v>
      </c>
    </row>
    <row r="3" spans="1:2">
      <c r="A3" s="40" t="s">
        <v>224</v>
      </c>
      <c r="B3" s="18" t="s">
        <v>225</v>
      </c>
    </row>
    <row r="4" spans="1:2" s="13" customFormat="1" ht="13.5">
      <c r="A4" s="18" t="s">
        <v>226</v>
      </c>
      <c r="B4" s="18" t="s">
        <v>227</v>
      </c>
    </row>
    <row r="5" spans="1:2" s="13" customFormat="1" ht="13.5">
      <c r="A5" s="18" t="s">
        <v>104</v>
      </c>
      <c r="B5" s="18" t="s">
        <v>228</v>
      </c>
    </row>
    <row r="6" spans="1:2" s="13" customFormat="1" ht="13.5">
      <c r="A6" s="18" t="s">
        <v>229</v>
      </c>
      <c r="B6" s="18" t="s">
        <v>230</v>
      </c>
    </row>
    <row r="7" spans="1:2" s="13" customFormat="1" ht="13.5">
      <c r="A7" s="18" t="s">
        <v>231</v>
      </c>
      <c r="B7" s="18" t="s">
        <v>232</v>
      </c>
    </row>
    <row r="8" spans="1:2" s="13" customFormat="1" ht="13.5">
      <c r="A8" s="18" t="s">
        <v>233</v>
      </c>
      <c r="B8" s="18" t="s">
        <v>234</v>
      </c>
    </row>
    <row r="9" spans="1:2" s="13" customFormat="1" ht="13.5">
      <c r="A9" s="18" t="s">
        <v>114</v>
      </c>
      <c r="B9" s="18" t="s">
        <v>116</v>
      </c>
    </row>
    <row r="10" spans="1:2" s="13" customFormat="1" ht="13.5">
      <c r="A10" s="18" t="s">
        <v>235</v>
      </c>
      <c r="B10" s="18" t="s">
        <v>236</v>
      </c>
    </row>
    <row r="11" spans="1:2" s="13" customFormat="1" ht="13.5">
      <c r="A11" s="18" t="s">
        <v>132</v>
      </c>
      <c r="B11" s="18" t="s">
        <v>134</v>
      </c>
    </row>
    <row r="12" spans="1:2" s="13" customFormat="1" ht="27">
      <c r="A12" s="18" t="s">
        <v>237</v>
      </c>
      <c r="B12" s="250" t="s">
        <v>238</v>
      </c>
    </row>
    <row r="13" spans="1:2" s="13" customFormat="1" ht="13.5">
      <c r="A13" s="18" t="s">
        <v>140</v>
      </c>
      <c r="B13" s="18" t="s">
        <v>142</v>
      </c>
    </row>
    <row r="14" spans="1:2" s="13" customFormat="1" ht="13.5">
      <c r="A14" s="18" t="s">
        <v>136</v>
      </c>
      <c r="B14" s="18" t="s">
        <v>138</v>
      </c>
    </row>
    <row r="15" spans="1:2" s="13" customFormat="1" ht="13.5">
      <c r="A15" s="18" t="s">
        <v>239</v>
      </c>
      <c r="B15" s="18" t="s">
        <v>240</v>
      </c>
    </row>
    <row r="16" spans="1:2" s="13" customFormat="1" ht="13.5">
      <c r="A16" s="18" t="s">
        <v>241</v>
      </c>
      <c r="B16" s="18" t="s">
        <v>242</v>
      </c>
    </row>
    <row r="17" spans="1:2" s="13" customFormat="1" ht="13.5">
      <c r="A17" s="18" t="s">
        <v>144</v>
      </c>
      <c r="B17" s="18" t="s">
        <v>243</v>
      </c>
    </row>
    <row r="18" spans="1:2" s="13" customFormat="1" ht="13.5">
      <c r="A18" s="18" t="s">
        <v>244</v>
      </c>
      <c r="B18" s="18" t="s">
        <v>245</v>
      </c>
    </row>
    <row r="19" spans="1:2" s="13" customFormat="1" ht="13.5">
      <c r="A19" s="18" t="s">
        <v>151</v>
      </c>
      <c r="B19" s="18" t="s">
        <v>153</v>
      </c>
    </row>
    <row r="20" spans="1:2" s="13" customFormat="1" ht="13.5">
      <c r="A20" s="18" t="s">
        <v>155</v>
      </c>
      <c r="B20" s="18" t="s">
        <v>157</v>
      </c>
    </row>
    <row r="21" spans="1:2" s="13" customFormat="1" ht="13.5">
      <c r="A21" s="18" t="s">
        <v>246</v>
      </c>
      <c r="B21" s="18" t="s">
        <v>247</v>
      </c>
    </row>
    <row r="22" spans="1:2" s="13" customFormat="1" ht="13.5">
      <c r="A22" s="18" t="s">
        <v>162</v>
      </c>
      <c r="B22" s="18" t="s">
        <v>164</v>
      </c>
    </row>
    <row r="23" spans="1:2" s="13" customFormat="1" ht="13.5">
      <c r="A23" s="18" t="s">
        <v>248</v>
      </c>
      <c r="B23" s="18" t="s">
        <v>249</v>
      </c>
    </row>
    <row r="24" spans="1:2" s="13" customFormat="1" ht="13.5">
      <c r="A24" s="18" t="s">
        <v>250</v>
      </c>
      <c r="B24" s="18" t="s">
        <v>251</v>
      </c>
    </row>
    <row r="25" spans="1:2" s="13" customFormat="1" ht="13.5">
      <c r="A25" s="18" t="s">
        <v>252</v>
      </c>
      <c r="B25" s="18" t="s">
        <v>253</v>
      </c>
    </row>
    <row r="26" spans="1:2" s="13" customFormat="1" ht="13.5">
      <c r="A26" s="18" t="s">
        <v>254</v>
      </c>
      <c r="B26" s="18" t="s">
        <v>255</v>
      </c>
    </row>
    <row r="27" spans="1:2" s="13" customFormat="1" ht="13.5">
      <c r="A27" s="18" t="s">
        <v>170</v>
      </c>
      <c r="B27" s="18" t="s">
        <v>170</v>
      </c>
    </row>
    <row r="28" spans="1:2" s="13" customFormat="1" ht="13.5">
      <c r="A28" s="18" t="s">
        <v>256</v>
      </c>
      <c r="B28" s="18" t="s">
        <v>257</v>
      </c>
    </row>
    <row r="29" spans="1:2" s="13" customFormat="1" ht="13.5">
      <c r="A29" s="18" t="s">
        <v>173</v>
      </c>
      <c r="B29" s="18" t="s">
        <v>175</v>
      </c>
    </row>
    <row r="30" spans="1:2" s="13" customFormat="1" ht="13.5">
      <c r="A30" s="18" t="s">
        <v>177</v>
      </c>
      <c r="B30" s="18" t="s">
        <v>178</v>
      </c>
    </row>
    <row r="31" spans="1:2" s="13" customFormat="1" ht="13.5">
      <c r="A31" s="18" t="s">
        <v>179</v>
      </c>
      <c r="B31" s="18" t="s">
        <v>181</v>
      </c>
    </row>
    <row r="32" spans="1:2" s="13" customFormat="1" ht="13.5">
      <c r="A32" s="18" t="s">
        <v>186</v>
      </c>
      <c r="B32" s="18" t="s">
        <v>188</v>
      </c>
    </row>
    <row r="33" spans="1:2" s="13" customFormat="1" ht="13.5">
      <c r="A33" s="18" t="s">
        <v>258</v>
      </c>
      <c r="B33" s="18" t="s">
        <v>259</v>
      </c>
    </row>
    <row r="34" spans="1:2" s="13" customFormat="1" ht="13.5">
      <c r="A34" s="18" t="s">
        <v>260</v>
      </c>
      <c r="B34" s="18" t="s">
        <v>261</v>
      </c>
    </row>
    <row r="35" spans="1:2" s="13" customFormat="1" ht="13.5">
      <c r="A35" s="18" t="s">
        <v>262</v>
      </c>
      <c r="B35" s="18" t="s">
        <v>263</v>
      </c>
    </row>
    <row r="36" spans="1:2" s="13" customFormat="1" ht="13.5">
      <c r="A36" s="18" t="s">
        <v>194</v>
      </c>
      <c r="B36" s="18" t="s">
        <v>196</v>
      </c>
    </row>
    <row r="37" spans="1:2" s="13" customFormat="1" ht="13.5">
      <c r="A37" s="18" t="s">
        <v>264</v>
      </c>
      <c r="B37" s="18" t="s">
        <v>265</v>
      </c>
    </row>
    <row r="38" spans="1:2" s="13" customFormat="1" ht="13.5">
      <c r="A38" s="18" t="s">
        <v>266</v>
      </c>
      <c r="B38" s="18" t="s">
        <v>267</v>
      </c>
    </row>
    <row r="39" spans="1:2" s="13" customFormat="1" ht="13.5">
      <c r="A39" s="18" t="s">
        <v>268</v>
      </c>
      <c r="B39" s="18" t="s">
        <v>269</v>
      </c>
    </row>
    <row r="40" spans="1:2" s="13" customFormat="1" ht="13.5">
      <c r="A40" s="18" t="s">
        <v>270</v>
      </c>
      <c r="B40" s="18" t="s">
        <v>271</v>
      </c>
    </row>
    <row r="41" spans="1:2" s="13" customFormat="1" ht="13.5">
      <c r="A41" s="18" t="s">
        <v>272</v>
      </c>
      <c r="B41" s="18" t="s">
        <v>273</v>
      </c>
    </row>
    <row r="42" spans="1:2" s="13" customFormat="1" ht="13.5">
      <c r="A42" s="18" t="s">
        <v>274</v>
      </c>
      <c r="B42" s="18" t="s">
        <v>275</v>
      </c>
    </row>
    <row r="43" spans="1:2" s="13" customFormat="1" ht="13.5">
      <c r="A43" s="18" t="s">
        <v>276</v>
      </c>
      <c r="B43" s="18" t="s">
        <v>277</v>
      </c>
    </row>
    <row r="44" spans="1:2" s="13" customFormat="1" ht="13.5">
      <c r="A44" s="18" t="s">
        <v>278</v>
      </c>
      <c r="B44" s="18" t="s">
        <v>279</v>
      </c>
    </row>
    <row r="45" spans="1:2" s="13" customFormat="1" ht="13.5">
      <c r="A45" s="18" t="s">
        <v>280</v>
      </c>
      <c r="B45" s="18" t="s">
        <v>281</v>
      </c>
    </row>
    <row r="46" spans="1:2" s="13" customFormat="1" ht="12">
      <c r="A46" s="14"/>
    </row>
    <row r="47" spans="1:2" s="13" customFormat="1" ht="12">
      <c r="A47" s="14"/>
    </row>
    <row r="48" spans="1:2" s="13" customFormat="1" ht="12">
      <c r="A48" s="14"/>
    </row>
    <row r="49" spans="1:1" s="13" customFormat="1" ht="12">
      <c r="A49" s="14"/>
    </row>
    <row r="50" spans="1:1" s="13" customFormat="1" ht="12">
      <c r="A50" s="14"/>
    </row>
    <row r="51" spans="1:1" s="13" customFormat="1" ht="12">
      <c r="A51" s="14"/>
    </row>
    <row r="52" spans="1:1" s="13" customFormat="1" ht="12">
      <c r="A52" s="14"/>
    </row>
    <row r="53" spans="1:1" s="13" customFormat="1" ht="12">
      <c r="A53" s="14"/>
    </row>
    <row r="54" spans="1:1" s="13" customFormat="1" ht="12">
      <c r="A54" s="14"/>
    </row>
    <row r="55" spans="1:1" s="13" customFormat="1" ht="12">
      <c r="A55" s="14"/>
    </row>
    <row r="56" spans="1:1" s="13" customFormat="1" ht="12">
      <c r="A56" s="14"/>
    </row>
    <row r="57" spans="1:1" s="13" customFormat="1" ht="12">
      <c r="A57" s="14"/>
    </row>
    <row r="58" spans="1:1" s="13" customFormat="1" ht="12">
      <c r="A58" s="14"/>
    </row>
    <row r="59" spans="1:1" s="13" customFormat="1" ht="12">
      <c r="A59" s="14"/>
    </row>
    <row r="60" spans="1:1" s="13" customFormat="1" ht="12">
      <c r="A60" s="14"/>
    </row>
    <row r="61" spans="1:1" s="13" customFormat="1" ht="12">
      <c r="A61" s="14"/>
    </row>
    <row r="62" spans="1:1" s="13" customFormat="1" ht="12">
      <c r="A62" s="14"/>
    </row>
    <row r="63" spans="1:1" s="13" customFormat="1" ht="12">
      <c r="A63" s="14"/>
    </row>
    <row r="64" spans="1:1" s="13" customFormat="1" ht="12">
      <c r="A64" s="14"/>
    </row>
    <row r="65" spans="1:1" s="13" customFormat="1" ht="12">
      <c r="A65" s="14"/>
    </row>
    <row r="66" spans="1:1" s="13" customFormat="1" ht="12">
      <c r="A66" s="14"/>
    </row>
    <row r="67" spans="1:1" s="13" customFormat="1" ht="12">
      <c r="A67" s="14"/>
    </row>
    <row r="68" spans="1:1" s="13" customFormat="1" ht="12">
      <c r="A68" s="14"/>
    </row>
    <row r="69" spans="1:1" s="13" customFormat="1" ht="12">
      <c r="A69" s="14"/>
    </row>
    <row r="70" spans="1:1" s="13" customFormat="1" ht="12">
      <c r="A70" s="14"/>
    </row>
    <row r="71" spans="1:1" s="13" customFormat="1" ht="12">
      <c r="A71" s="14"/>
    </row>
    <row r="72" spans="1:1" s="13" customFormat="1" ht="12">
      <c r="A72" s="14"/>
    </row>
    <row r="73" spans="1:1" s="13" customFormat="1" ht="12">
      <c r="A73" s="14"/>
    </row>
    <row r="74" spans="1:1" s="13" customFormat="1" ht="12">
      <c r="A74" s="14"/>
    </row>
    <row r="75" spans="1:1" s="13" customFormat="1" ht="12">
      <c r="A75" s="14"/>
    </row>
    <row r="76" spans="1:1" s="13" customFormat="1" ht="12">
      <c r="A76" s="14"/>
    </row>
    <row r="77" spans="1:1" s="13" customFormat="1" ht="12">
      <c r="A77" s="14"/>
    </row>
    <row r="78" spans="1:1" s="13" customFormat="1" ht="12">
      <c r="A78" s="14"/>
    </row>
    <row r="79" spans="1:1" s="13" customFormat="1" ht="12">
      <c r="A79" s="14"/>
    </row>
    <row r="80" spans="1:1" s="13" customFormat="1" ht="12">
      <c r="A80" s="14"/>
    </row>
    <row r="81" spans="1:1" s="13" customFormat="1" ht="12">
      <c r="A81" s="14"/>
    </row>
    <row r="82" spans="1:1" s="13" customFormat="1" ht="12">
      <c r="A82" s="14"/>
    </row>
    <row r="83" spans="1:1" s="13" customFormat="1" ht="12">
      <c r="A83" s="14"/>
    </row>
    <row r="84" spans="1:1" s="13" customFormat="1" ht="12">
      <c r="A84" s="14"/>
    </row>
    <row r="85" spans="1:1" s="13" customFormat="1" ht="12">
      <c r="A85" s="14"/>
    </row>
    <row r="86" spans="1:1" s="13" customFormat="1" ht="12">
      <c r="A86" s="14"/>
    </row>
    <row r="87" spans="1:1" s="13" customFormat="1" ht="12">
      <c r="A87" s="14"/>
    </row>
    <row r="88" spans="1:1" s="13" customFormat="1" ht="12">
      <c r="A88" s="14"/>
    </row>
    <row r="89" spans="1:1" s="13" customFormat="1" ht="12">
      <c r="A89" s="14"/>
    </row>
    <row r="90" spans="1:1" s="13" customFormat="1" ht="12">
      <c r="A90" s="14"/>
    </row>
    <row r="91" spans="1:1" s="13" customFormat="1" ht="12">
      <c r="A91" s="14"/>
    </row>
    <row r="92" spans="1:1" s="13" customFormat="1" ht="12">
      <c r="A92" s="14"/>
    </row>
    <row r="93" spans="1:1" s="13" customFormat="1" ht="12">
      <c r="A93" s="14"/>
    </row>
    <row r="94" spans="1:1" s="13" customFormat="1" ht="12">
      <c r="A94" s="14"/>
    </row>
    <row r="95" spans="1:1" s="13" customFormat="1" ht="12">
      <c r="A95" s="14"/>
    </row>
    <row r="96" spans="1:1" s="13" customFormat="1" ht="12">
      <c r="A96" s="14"/>
    </row>
    <row r="97" spans="1:1" s="13" customFormat="1" ht="12">
      <c r="A97" s="14"/>
    </row>
    <row r="98" spans="1:1" s="13" customFormat="1" ht="12">
      <c r="A98" s="14"/>
    </row>
    <row r="99" spans="1:1" s="13" customFormat="1" ht="12">
      <c r="A99" s="14"/>
    </row>
    <row r="100" spans="1:1" s="13" customFormat="1" ht="12">
      <c r="A100" s="14"/>
    </row>
    <row r="101" spans="1:1" s="13" customFormat="1" ht="12">
      <c r="A101" s="14"/>
    </row>
    <row r="102" spans="1:1" s="13" customFormat="1" ht="12">
      <c r="A102" s="14"/>
    </row>
    <row r="103" spans="1:1" s="13" customFormat="1" ht="12">
      <c r="A103" s="14"/>
    </row>
    <row r="104" spans="1:1" s="13" customFormat="1" ht="12">
      <c r="A104" s="14"/>
    </row>
    <row r="105" spans="1:1" s="13" customFormat="1" ht="12">
      <c r="A105" s="14"/>
    </row>
    <row r="106" spans="1:1" s="13" customFormat="1" ht="12">
      <c r="A106" s="14"/>
    </row>
    <row r="107" spans="1:1" s="13" customFormat="1" ht="12">
      <c r="A107" s="14"/>
    </row>
    <row r="108" spans="1:1" s="13" customFormat="1" ht="12">
      <c r="A108" s="14"/>
    </row>
    <row r="109" spans="1:1" s="13" customFormat="1" ht="12">
      <c r="A109" s="14"/>
    </row>
    <row r="110" spans="1:1" s="13" customFormat="1" ht="12">
      <c r="A110" s="14"/>
    </row>
    <row r="111" spans="1:1" s="13" customFormat="1" ht="12">
      <c r="A111" s="14"/>
    </row>
    <row r="112" spans="1:1" s="13" customFormat="1" ht="12">
      <c r="A112" s="14"/>
    </row>
    <row r="113" spans="1:1" s="13" customFormat="1" ht="12">
      <c r="A113" s="14"/>
    </row>
    <row r="114" spans="1:1" s="13" customFormat="1" ht="12">
      <c r="A114" s="14"/>
    </row>
    <row r="115" spans="1:1" s="13" customFormat="1" ht="12">
      <c r="A115" s="14"/>
    </row>
    <row r="116" spans="1:1" s="13" customFormat="1" ht="12">
      <c r="A116" s="14"/>
    </row>
    <row r="117" spans="1:1" s="13" customFormat="1" ht="12">
      <c r="A117" s="14"/>
    </row>
    <row r="118" spans="1:1" s="13" customFormat="1" ht="12">
      <c r="A118" s="14"/>
    </row>
    <row r="119" spans="1:1" s="13" customFormat="1" ht="12">
      <c r="A119" s="14"/>
    </row>
    <row r="120" spans="1:1" s="13" customFormat="1" ht="12">
      <c r="A120" s="14"/>
    </row>
    <row r="121" spans="1:1" s="13" customFormat="1" ht="12">
      <c r="A121" s="14"/>
    </row>
    <row r="122" spans="1:1" s="13" customFormat="1" ht="12">
      <c r="A122" s="14"/>
    </row>
    <row r="123" spans="1:1" s="13" customFormat="1" ht="12">
      <c r="A123" s="14"/>
    </row>
    <row r="124" spans="1:1" s="13" customFormat="1" ht="12">
      <c r="A124" s="14"/>
    </row>
    <row r="125" spans="1:1" s="13" customFormat="1" ht="12">
      <c r="A125" s="14"/>
    </row>
    <row r="126" spans="1:1" s="13" customFormat="1" ht="12">
      <c r="A126" s="14"/>
    </row>
    <row r="127" spans="1:1" s="13" customFormat="1" ht="12">
      <c r="A127" s="14"/>
    </row>
    <row r="128" spans="1:1" s="13" customFormat="1" ht="12">
      <c r="A128" s="14"/>
    </row>
    <row r="129" spans="1:1" s="13" customFormat="1" ht="12">
      <c r="A129" s="14"/>
    </row>
    <row r="130" spans="1:1" s="13" customFormat="1" ht="12">
      <c r="A130" s="14"/>
    </row>
    <row r="131" spans="1:1" s="13" customFormat="1" ht="12">
      <c r="A131" s="14"/>
    </row>
    <row r="132" spans="1:1" s="13" customFormat="1" ht="12">
      <c r="A132" s="14"/>
    </row>
    <row r="133" spans="1:1" s="13" customFormat="1" ht="12">
      <c r="A133" s="14"/>
    </row>
    <row r="134" spans="1:1" s="13" customFormat="1" ht="12">
      <c r="A134" s="14"/>
    </row>
    <row r="135" spans="1:1" s="13" customFormat="1" ht="12">
      <c r="A135" s="14"/>
    </row>
    <row r="136" spans="1:1" s="13" customFormat="1" ht="12">
      <c r="A136" s="14"/>
    </row>
    <row r="137" spans="1:1" s="13" customFormat="1" ht="12">
      <c r="A137" s="14"/>
    </row>
    <row r="138" spans="1:1" s="13" customFormat="1" ht="12">
      <c r="A138" s="14"/>
    </row>
    <row r="139" spans="1:1" s="13" customFormat="1" ht="12">
      <c r="A139" s="14"/>
    </row>
    <row r="140" spans="1:1" s="13" customFormat="1" ht="12">
      <c r="A140" s="14"/>
    </row>
    <row r="141" spans="1:1" s="13" customFormat="1" ht="12">
      <c r="A141" s="14"/>
    </row>
    <row r="142" spans="1:1" s="13" customFormat="1" ht="12">
      <c r="A142" s="14"/>
    </row>
    <row r="143" spans="1:1" s="13" customFormat="1" ht="12">
      <c r="A143" s="14"/>
    </row>
    <row r="144" spans="1:1" s="13" customFormat="1" ht="12">
      <c r="A144" s="14"/>
    </row>
    <row r="145" spans="1:1" s="13" customFormat="1" ht="12">
      <c r="A145" s="14"/>
    </row>
    <row r="146" spans="1:1" s="13" customFormat="1" ht="12">
      <c r="A146" s="14"/>
    </row>
    <row r="147" spans="1:1" s="13" customFormat="1" ht="12">
      <c r="A147" s="14"/>
    </row>
    <row r="148" spans="1:1" s="13" customFormat="1" ht="12">
      <c r="A148" s="14"/>
    </row>
    <row r="149" spans="1:1" s="13" customFormat="1" ht="12">
      <c r="A149" s="14"/>
    </row>
    <row r="150" spans="1:1" s="13" customFormat="1" ht="12">
      <c r="A150" s="14"/>
    </row>
    <row r="151" spans="1:1" s="13" customFormat="1" ht="12">
      <c r="A151" s="14"/>
    </row>
    <row r="152" spans="1:1" s="13" customFormat="1" ht="12">
      <c r="A152" s="14"/>
    </row>
    <row r="153" spans="1:1" s="13" customFormat="1" ht="12">
      <c r="A153" s="14"/>
    </row>
    <row r="154" spans="1:1" s="13" customFormat="1" ht="12">
      <c r="A154" s="14"/>
    </row>
    <row r="155" spans="1:1" s="13" customFormat="1" ht="12">
      <c r="A155" s="14"/>
    </row>
    <row r="156" spans="1:1" s="13" customFormat="1" ht="12">
      <c r="A156" s="14"/>
    </row>
    <row r="157" spans="1:1" s="13" customFormat="1" ht="12">
      <c r="A157" s="14"/>
    </row>
    <row r="158" spans="1:1" s="13" customFormat="1" ht="12">
      <c r="A158" s="14"/>
    </row>
    <row r="159" spans="1:1" s="13" customFormat="1" ht="12">
      <c r="A159" s="14"/>
    </row>
    <row r="160" spans="1:1" s="13" customFormat="1" ht="12">
      <c r="A160" s="14"/>
    </row>
    <row r="161" spans="1:1" s="13" customFormat="1" ht="12">
      <c r="A161" s="14"/>
    </row>
    <row r="162" spans="1:1" s="13" customFormat="1" ht="12">
      <c r="A162" s="14"/>
    </row>
    <row r="163" spans="1:1" s="13" customFormat="1" ht="12">
      <c r="A163" s="14"/>
    </row>
    <row r="164" spans="1:1" s="13" customFormat="1" ht="12">
      <c r="A164" s="14"/>
    </row>
    <row r="165" spans="1:1" s="13" customFormat="1" ht="12">
      <c r="A165" s="14"/>
    </row>
    <row r="166" spans="1:1" s="13" customFormat="1" ht="12">
      <c r="A166" s="14"/>
    </row>
    <row r="167" spans="1:1" s="13" customFormat="1" ht="12">
      <c r="A167" s="14"/>
    </row>
    <row r="168" spans="1:1" s="13" customFormat="1" ht="12">
      <c r="A168" s="14"/>
    </row>
    <row r="169" spans="1:1" s="13" customFormat="1" ht="12">
      <c r="A169" s="14"/>
    </row>
    <row r="170" spans="1:1" s="13" customFormat="1" ht="12">
      <c r="A170" s="14"/>
    </row>
    <row r="171" spans="1:1" s="13" customFormat="1" ht="12">
      <c r="A171" s="14"/>
    </row>
    <row r="172" spans="1:1" s="13" customFormat="1" ht="12">
      <c r="A172" s="14"/>
    </row>
    <row r="173" spans="1:1" s="13" customFormat="1" ht="12">
      <c r="A173" s="14"/>
    </row>
    <row r="174" spans="1:1" s="13" customFormat="1" ht="12">
      <c r="A174" s="14"/>
    </row>
    <row r="175" spans="1:1" s="13" customFormat="1" ht="12">
      <c r="A175" s="14"/>
    </row>
    <row r="176" spans="1:1" s="13" customFormat="1" ht="12">
      <c r="A176" s="14"/>
    </row>
    <row r="177" spans="1:1" s="13" customFormat="1" ht="12">
      <c r="A177" s="14"/>
    </row>
    <row r="178" spans="1:1" s="13" customFormat="1" ht="12">
      <c r="A178" s="14"/>
    </row>
    <row r="179" spans="1:1" s="13" customFormat="1" ht="12">
      <c r="A179" s="14"/>
    </row>
    <row r="180" spans="1:1" s="13" customFormat="1" ht="12">
      <c r="A180" s="14"/>
    </row>
    <row r="181" spans="1:1" s="13" customFormat="1" ht="12">
      <c r="A181" s="14"/>
    </row>
    <row r="182" spans="1:1" s="13" customFormat="1" ht="12">
      <c r="A182" s="14"/>
    </row>
    <row r="183" spans="1:1" s="13" customFormat="1" ht="12">
      <c r="A183" s="14"/>
    </row>
    <row r="184" spans="1:1" s="13" customFormat="1" ht="12">
      <c r="A184" s="14"/>
    </row>
    <row r="185" spans="1:1" s="13" customFormat="1" ht="12">
      <c r="A185" s="14"/>
    </row>
    <row r="186" spans="1:1" s="13" customFormat="1" ht="12">
      <c r="A186" s="14"/>
    </row>
    <row r="187" spans="1:1" s="13" customFormat="1" ht="12">
      <c r="A187" s="14"/>
    </row>
    <row r="188" spans="1:1" s="13" customFormat="1" ht="12">
      <c r="A188" s="14"/>
    </row>
    <row r="189" spans="1:1" s="13" customFormat="1" ht="12">
      <c r="A189" s="14"/>
    </row>
    <row r="190" spans="1:1" s="13" customFormat="1" ht="12">
      <c r="A190" s="14"/>
    </row>
    <row r="191" spans="1:1" s="13" customFormat="1" ht="12">
      <c r="A191" s="14"/>
    </row>
    <row r="192" spans="1:1" s="13" customFormat="1" ht="12">
      <c r="A192" s="14"/>
    </row>
    <row r="193" spans="1:1" s="13" customFormat="1" ht="12">
      <c r="A193" s="14"/>
    </row>
    <row r="194" spans="1:1" s="13" customFormat="1" ht="12">
      <c r="A194" s="14"/>
    </row>
    <row r="195" spans="1:1" s="13" customFormat="1" ht="12">
      <c r="A195" s="14"/>
    </row>
    <row r="196" spans="1:1" s="13" customFormat="1" ht="12">
      <c r="A196" s="14"/>
    </row>
    <row r="197" spans="1:1" s="13" customFormat="1" ht="12">
      <c r="A197" s="14"/>
    </row>
    <row r="198" spans="1:1" s="13" customFormat="1" ht="12">
      <c r="A198" s="14"/>
    </row>
    <row r="199" spans="1:1" s="13" customFormat="1" ht="12">
      <c r="A199" s="14"/>
    </row>
    <row r="200" spans="1:1" s="13" customFormat="1" ht="12">
      <c r="A200" s="14"/>
    </row>
    <row r="201" spans="1:1" s="13" customFormat="1" ht="12">
      <c r="A201" s="14"/>
    </row>
    <row r="202" spans="1:1" s="13" customFormat="1" ht="12">
      <c r="A202" s="14"/>
    </row>
    <row r="203" spans="1:1" s="13" customFormat="1" ht="12">
      <c r="A203" s="14"/>
    </row>
    <row r="204" spans="1:1" s="13" customFormat="1" ht="12">
      <c r="A204" s="14"/>
    </row>
    <row r="205" spans="1:1" s="13" customFormat="1" ht="12">
      <c r="A205" s="14"/>
    </row>
    <row r="206" spans="1:1" s="13" customFormat="1" ht="12">
      <c r="A206" s="14"/>
    </row>
    <row r="207" spans="1:1" s="13" customFormat="1" ht="12">
      <c r="A207" s="14"/>
    </row>
    <row r="208" spans="1:1" s="13" customFormat="1" ht="12">
      <c r="A208" s="14"/>
    </row>
    <row r="209" spans="1:1" s="13" customFormat="1" ht="12">
      <c r="A209" s="14"/>
    </row>
    <row r="210" spans="1:1" s="13" customFormat="1" ht="12">
      <c r="A210" s="14"/>
    </row>
    <row r="211" spans="1:1" s="13" customFormat="1" ht="12">
      <c r="A211" s="14"/>
    </row>
    <row r="212" spans="1:1" s="13" customFormat="1" ht="12">
      <c r="A212" s="14"/>
    </row>
    <row r="213" spans="1:1" s="13" customFormat="1" ht="12">
      <c r="A213" s="14"/>
    </row>
    <row r="214" spans="1:1" s="13" customFormat="1" ht="12">
      <c r="A214" s="14"/>
    </row>
    <row r="215" spans="1:1" s="13" customFormat="1" ht="12">
      <c r="A215" s="14"/>
    </row>
    <row r="216" spans="1:1" s="13" customFormat="1" ht="12">
      <c r="A216" s="14"/>
    </row>
    <row r="217" spans="1:1" s="13" customFormat="1" ht="12">
      <c r="A217" s="14"/>
    </row>
    <row r="218" spans="1:1" s="13" customFormat="1" ht="12">
      <c r="A218" s="14"/>
    </row>
    <row r="219" spans="1:1" s="13" customFormat="1" ht="12">
      <c r="A219" s="14"/>
    </row>
    <row r="220" spans="1:1" s="13" customFormat="1" ht="12">
      <c r="A220" s="14"/>
    </row>
    <row r="221" spans="1:1" s="13" customFormat="1" ht="12">
      <c r="A221" s="14"/>
    </row>
    <row r="222" spans="1:1" s="13" customFormat="1" ht="12">
      <c r="A222" s="14"/>
    </row>
    <row r="223" spans="1:1" s="13" customFormat="1" ht="12">
      <c r="A223" s="14"/>
    </row>
    <row r="224" spans="1:1" s="13" customFormat="1" ht="12">
      <c r="A224" s="14"/>
    </row>
    <row r="225" spans="1:1" s="13" customFormat="1" ht="12">
      <c r="A225" s="14"/>
    </row>
    <row r="226" spans="1:1" s="13" customFormat="1" ht="12">
      <c r="A226" s="14"/>
    </row>
    <row r="227" spans="1:1" s="13" customFormat="1" ht="12">
      <c r="A227" s="14"/>
    </row>
    <row r="228" spans="1:1" s="13" customFormat="1" ht="12">
      <c r="A228" s="14"/>
    </row>
    <row r="229" spans="1:1" s="13" customFormat="1" ht="12">
      <c r="A229" s="14"/>
    </row>
    <row r="230" spans="1:1" s="13" customFormat="1" ht="12">
      <c r="A230" s="14"/>
    </row>
    <row r="231" spans="1:1" s="13" customFormat="1" ht="12">
      <c r="A231" s="14"/>
    </row>
    <row r="232" spans="1:1" s="13" customFormat="1" ht="12">
      <c r="A232" s="14"/>
    </row>
    <row r="233" spans="1:1" s="13" customFormat="1" ht="12">
      <c r="A233" s="14"/>
    </row>
    <row r="234" spans="1:1" s="13" customFormat="1" ht="12">
      <c r="A234" s="14"/>
    </row>
    <row r="235" spans="1:1" s="13" customFormat="1" ht="12">
      <c r="A235" s="14"/>
    </row>
    <row r="236" spans="1:1" s="13" customFormat="1" ht="12">
      <c r="A236" s="14"/>
    </row>
    <row r="237" spans="1:1" s="13" customFormat="1" ht="12">
      <c r="A237" s="14"/>
    </row>
    <row r="238" spans="1:1" s="13" customFormat="1" ht="12">
      <c r="A238" s="14"/>
    </row>
    <row r="239" spans="1:1" s="13" customFormat="1" ht="12">
      <c r="A239" s="14"/>
    </row>
    <row r="240" spans="1:1" s="13" customFormat="1" ht="12">
      <c r="A240" s="14"/>
    </row>
    <row r="241" spans="1:1" s="13" customFormat="1" ht="12">
      <c r="A241" s="14"/>
    </row>
    <row r="242" spans="1:1" s="13" customFormat="1" ht="12">
      <c r="A242" s="14"/>
    </row>
    <row r="243" spans="1:1" s="13" customFormat="1" ht="12">
      <c r="A243" s="14"/>
    </row>
    <row r="244" spans="1:1" s="13" customFormat="1" ht="12">
      <c r="A244" s="14"/>
    </row>
    <row r="245" spans="1:1" s="13" customFormat="1" ht="12">
      <c r="A245" s="14"/>
    </row>
    <row r="246" spans="1:1" s="13" customFormat="1" ht="12">
      <c r="A246" s="14"/>
    </row>
    <row r="247" spans="1:1" s="13" customFormat="1" ht="12">
      <c r="A247" s="14"/>
    </row>
    <row r="248" spans="1:1" s="13" customFormat="1" ht="12">
      <c r="A248" s="14"/>
    </row>
    <row r="249" spans="1:1" s="13" customFormat="1" ht="12">
      <c r="A249" s="14"/>
    </row>
    <row r="250" spans="1:1" s="13" customFormat="1" ht="12">
      <c r="A250" s="14"/>
    </row>
    <row r="251" spans="1:1" s="13" customFormat="1" ht="12">
      <c r="A251" s="14"/>
    </row>
    <row r="252" spans="1:1" s="13" customFormat="1" ht="12">
      <c r="A252" s="14"/>
    </row>
    <row r="253" spans="1:1" s="13" customFormat="1" ht="12">
      <c r="A253" s="14"/>
    </row>
    <row r="254" spans="1:1" s="13" customFormat="1" ht="12">
      <c r="A254" s="14"/>
    </row>
    <row r="255" spans="1:1" s="13" customFormat="1" ht="12">
      <c r="A255" s="14"/>
    </row>
    <row r="256" spans="1:1" s="13" customFormat="1" ht="12">
      <c r="A256" s="14"/>
    </row>
    <row r="257" spans="1:1" s="13" customFormat="1" ht="12">
      <c r="A257" s="14"/>
    </row>
    <row r="258" spans="1:1" s="13" customFormat="1" ht="12">
      <c r="A258" s="14"/>
    </row>
    <row r="259" spans="1:1" s="13" customFormat="1" ht="12">
      <c r="A259" s="14"/>
    </row>
    <row r="260" spans="1:1" s="13" customFormat="1" ht="12">
      <c r="A260" s="14"/>
    </row>
    <row r="261" spans="1:1" s="13" customFormat="1" ht="12">
      <c r="A261" s="14"/>
    </row>
    <row r="262" spans="1:1" s="13" customFormat="1" ht="12">
      <c r="A262" s="14"/>
    </row>
    <row r="263" spans="1:1" s="13" customFormat="1" ht="12">
      <c r="A263" s="14"/>
    </row>
    <row r="264" spans="1:1" s="13" customFormat="1" ht="12">
      <c r="A264" s="14"/>
    </row>
    <row r="265" spans="1:1" s="13" customFormat="1" ht="12">
      <c r="A265" s="14"/>
    </row>
    <row r="266" spans="1:1" s="13" customFormat="1" ht="12">
      <c r="A266" s="14"/>
    </row>
    <row r="267" spans="1:1" s="13" customFormat="1" ht="12">
      <c r="A267" s="14"/>
    </row>
    <row r="268" spans="1:1" s="13" customFormat="1" ht="12">
      <c r="A268" s="14"/>
    </row>
    <row r="269" spans="1:1" s="13" customFormat="1" ht="12">
      <c r="A269" s="14"/>
    </row>
    <row r="270" spans="1:1" s="13" customFormat="1" ht="12">
      <c r="A270" s="14"/>
    </row>
    <row r="271" spans="1:1" s="13" customFormat="1" ht="12">
      <c r="A271" s="14"/>
    </row>
    <row r="272" spans="1:1" s="13" customFormat="1" ht="12">
      <c r="A272" s="14"/>
    </row>
    <row r="273" spans="1:1" s="13" customFormat="1" ht="12">
      <c r="A273" s="14"/>
    </row>
    <row r="274" spans="1:1" s="13" customFormat="1" ht="12">
      <c r="A274" s="14"/>
    </row>
    <row r="275" spans="1:1" s="13" customFormat="1" ht="12">
      <c r="A275" s="14"/>
    </row>
    <row r="276" spans="1:1" s="13" customFormat="1" ht="12">
      <c r="A276" s="14"/>
    </row>
    <row r="277" spans="1:1" s="13" customFormat="1" ht="12">
      <c r="A277" s="14"/>
    </row>
    <row r="278" spans="1:1" s="13" customFormat="1" ht="12">
      <c r="A278" s="14"/>
    </row>
    <row r="279" spans="1:1" s="13" customFormat="1" ht="12">
      <c r="A279" s="14"/>
    </row>
    <row r="280" spans="1:1" s="13" customFormat="1" ht="12">
      <c r="A280" s="14"/>
    </row>
    <row r="281" spans="1:1" s="13" customFormat="1" ht="12">
      <c r="A281" s="14"/>
    </row>
    <row r="282" spans="1:1" s="13" customFormat="1" ht="12">
      <c r="A282" s="14"/>
    </row>
    <row r="283" spans="1:1" s="13" customFormat="1" ht="12">
      <c r="A283" s="14"/>
    </row>
    <row r="284" spans="1:1" s="13" customFormat="1" ht="12">
      <c r="A284" s="14"/>
    </row>
    <row r="285" spans="1:1" s="13" customFormat="1" ht="12">
      <c r="A285" s="14"/>
    </row>
    <row r="286" spans="1:1" s="13" customFormat="1" ht="12">
      <c r="A286" s="14"/>
    </row>
    <row r="287" spans="1:1" s="13" customFormat="1" ht="12">
      <c r="A287" s="14"/>
    </row>
    <row r="288" spans="1:1" s="13" customFormat="1" ht="12">
      <c r="A288" s="14"/>
    </row>
    <row r="289" spans="1:1" s="13" customFormat="1" ht="12">
      <c r="A289" s="14"/>
    </row>
    <row r="290" spans="1:1" s="13" customFormat="1" ht="12">
      <c r="A290" s="14"/>
    </row>
    <row r="291" spans="1:1" s="13" customFormat="1" ht="12">
      <c r="A291" s="14"/>
    </row>
    <row r="292" spans="1:1" s="13" customFormat="1" ht="12">
      <c r="A292" s="14"/>
    </row>
    <row r="293" spans="1:1" s="13" customFormat="1" ht="12">
      <c r="A293" s="14"/>
    </row>
    <row r="294" spans="1:1" s="13" customFormat="1" ht="12">
      <c r="A294" s="14"/>
    </row>
    <row r="295" spans="1:1" s="13" customFormat="1" ht="12">
      <c r="A295" s="14"/>
    </row>
    <row r="296" spans="1:1" s="13" customFormat="1" ht="12">
      <c r="A296" s="14"/>
    </row>
    <row r="297" spans="1:1" s="13" customFormat="1" ht="12">
      <c r="A297" s="14"/>
    </row>
    <row r="298" spans="1:1" s="13" customFormat="1" ht="12">
      <c r="A298" s="14"/>
    </row>
    <row r="299" spans="1:1" s="13" customFormat="1" ht="12">
      <c r="A299" s="14"/>
    </row>
    <row r="300" spans="1:1" s="13" customFormat="1" ht="12">
      <c r="A300" s="14"/>
    </row>
    <row r="301" spans="1:1" s="13" customFormat="1" ht="12">
      <c r="A301" s="14"/>
    </row>
    <row r="302" spans="1:1" s="13" customFormat="1" ht="12">
      <c r="A302" s="14"/>
    </row>
    <row r="303" spans="1:1" s="13" customFormat="1" ht="12">
      <c r="A303" s="14"/>
    </row>
    <row r="304" spans="1:1" s="13" customFormat="1" ht="12">
      <c r="A304" s="14"/>
    </row>
    <row r="305" spans="1:2" s="13" customFormat="1" ht="12">
      <c r="A305" s="14"/>
    </row>
    <row r="306" spans="1:2" s="13" customFormat="1" ht="12">
      <c r="A306" s="14"/>
    </row>
    <row r="307" spans="1:2" s="13" customFormat="1" ht="12">
      <c r="A307" s="14"/>
    </row>
    <row r="308" spans="1:2" s="13" customFormat="1" ht="12">
      <c r="A308" s="14"/>
    </row>
    <row r="309" spans="1:2" s="13" customFormat="1" ht="12">
      <c r="A309" s="14"/>
    </row>
    <row r="310" spans="1:2" s="13" customFormat="1" ht="12">
      <c r="A310" s="14"/>
    </row>
    <row r="311" spans="1:2" s="13" customFormat="1" ht="12">
      <c r="A311" s="14"/>
    </row>
    <row r="312" spans="1:2" s="13" customFormat="1">
      <c r="A312" s="15"/>
      <c r="B312" s="12"/>
    </row>
    <row r="313" spans="1:2" s="13" customFormat="1">
      <c r="A313" s="15"/>
      <c r="B313" s="12"/>
    </row>
    <row r="314" spans="1:2" s="13" customFormat="1">
      <c r="A314" s="15"/>
      <c r="B314" s="12"/>
    </row>
  </sheetData>
  <pageMargins left="0.7" right="0.7" top="0.75" bottom="0.75" header="0.3" footer="0.3"/>
  <pageSetup paperSize="9" orientation="portrait" r:id="rId1"/>
  <drawing r:id="rId2"/>
  <tableParts count="1">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255"/>
  <sheetViews>
    <sheetView zoomScaleNormal="100" workbookViewId="0"/>
  </sheetViews>
  <sheetFormatPr defaultColWidth="9.33203125" defaultRowHeight="19.5"/>
  <cols>
    <col min="1" max="1" width="30.6640625" style="15" bestFit="1" customWidth="1"/>
    <col min="2" max="2" width="67.33203125" style="12" customWidth="1"/>
    <col min="3" max="3" width="36.6640625" style="12" customWidth="1"/>
    <col min="4" max="4" width="6.1640625" style="12" customWidth="1"/>
    <col min="5" max="5" width="5.33203125" style="12" customWidth="1"/>
    <col min="6" max="6" width="8.1640625" style="12" customWidth="1"/>
    <col min="7" max="7" width="9.33203125" style="12"/>
    <col min="8" max="8" width="18.1640625" style="12" customWidth="1"/>
    <col min="9" max="9" width="8.83203125" style="12" customWidth="1"/>
    <col min="10" max="16384" width="9.33203125" style="12"/>
  </cols>
  <sheetData>
    <row r="1" spans="1:3">
      <c r="A1" s="37" t="s">
        <v>826</v>
      </c>
      <c r="B1" s="235" t="s">
        <v>821</v>
      </c>
    </row>
    <row r="2" spans="1:3">
      <c r="A2" s="17" t="s">
        <v>823</v>
      </c>
      <c r="B2" s="39"/>
      <c r="C2" s="41"/>
    </row>
    <row r="3" spans="1:3">
      <c r="A3" s="49" t="s">
        <v>340</v>
      </c>
      <c r="B3" s="49" t="s">
        <v>282</v>
      </c>
      <c r="C3" s="49" t="s">
        <v>283</v>
      </c>
    </row>
    <row r="4" spans="1:3">
      <c r="A4" s="51" t="s">
        <v>284</v>
      </c>
      <c r="B4" s="51" t="s">
        <v>114</v>
      </c>
      <c r="C4" s="51" t="s">
        <v>116</v>
      </c>
    </row>
    <row r="5" spans="1:3" s="41" customFormat="1" ht="15">
      <c r="A5" s="51" t="s">
        <v>285</v>
      </c>
      <c r="B5" s="51" t="s">
        <v>136</v>
      </c>
      <c r="C5" s="51" t="s">
        <v>138</v>
      </c>
    </row>
    <row r="6" spans="1:3" s="41" customFormat="1" ht="15">
      <c r="A6" s="51" t="s">
        <v>286</v>
      </c>
      <c r="B6" s="51" t="s">
        <v>162</v>
      </c>
      <c r="C6" s="51" t="s">
        <v>164</v>
      </c>
    </row>
    <row r="7" spans="1:3" s="41" customFormat="1" ht="15">
      <c r="A7" s="51" t="s">
        <v>287</v>
      </c>
      <c r="B7" s="51" t="s">
        <v>132</v>
      </c>
      <c r="C7" s="51" t="s">
        <v>134</v>
      </c>
    </row>
    <row r="8" spans="1:3" s="41" customFormat="1" ht="15">
      <c r="A8" s="51" t="s">
        <v>288</v>
      </c>
      <c r="B8" s="51" t="s">
        <v>262</v>
      </c>
      <c r="C8" s="51" t="s">
        <v>263</v>
      </c>
    </row>
    <row r="9" spans="1:3" s="41" customFormat="1" ht="15">
      <c r="A9" s="51" t="s">
        <v>289</v>
      </c>
      <c r="B9" s="51" t="s">
        <v>144</v>
      </c>
      <c r="C9" s="51" t="s">
        <v>243</v>
      </c>
    </row>
    <row r="10" spans="1:3" s="41" customFormat="1" ht="17.25">
      <c r="A10" s="17" t="s">
        <v>822</v>
      </c>
    </row>
    <row r="11" spans="1:3" s="41" customFormat="1" ht="15">
      <c r="A11" s="49" t="s">
        <v>340</v>
      </c>
      <c r="B11" s="49" t="s">
        <v>290</v>
      </c>
      <c r="C11" s="49" t="s">
        <v>291</v>
      </c>
    </row>
    <row r="12" spans="1:3" s="41" customFormat="1" ht="15">
      <c r="A12" s="50">
        <v>2021</v>
      </c>
      <c r="B12" s="51" t="s">
        <v>298</v>
      </c>
      <c r="C12" s="51" t="s">
        <v>299</v>
      </c>
    </row>
    <row r="13" spans="1:3" s="41" customFormat="1" ht="15">
      <c r="A13" s="50">
        <v>3021</v>
      </c>
      <c r="B13" s="51" t="s">
        <v>300</v>
      </c>
      <c r="C13" s="51" t="s">
        <v>301</v>
      </c>
    </row>
    <row r="14" spans="1:3" s="41" customFormat="1" ht="15">
      <c r="A14" s="50">
        <v>3043</v>
      </c>
      <c r="B14" s="51" t="s">
        <v>173</v>
      </c>
      <c r="C14" s="51" t="s">
        <v>175</v>
      </c>
    </row>
    <row r="15" spans="1:3" s="41" customFormat="1" ht="15">
      <c r="A15" s="50">
        <v>3044</v>
      </c>
      <c r="B15" s="51" t="s">
        <v>179</v>
      </c>
      <c r="C15" s="51" t="s">
        <v>181</v>
      </c>
    </row>
    <row r="16" spans="1:3" s="41" customFormat="1" ht="15">
      <c r="A16" s="50" t="s">
        <v>292</v>
      </c>
      <c r="B16" s="51" t="s">
        <v>272</v>
      </c>
      <c r="C16" s="51" t="s">
        <v>273</v>
      </c>
    </row>
    <row r="17" spans="1:3" s="41" customFormat="1" ht="15">
      <c r="A17" s="50" t="s">
        <v>293</v>
      </c>
      <c r="B17" s="51" t="s">
        <v>302</v>
      </c>
      <c r="C17" s="51" t="s">
        <v>303</v>
      </c>
    </row>
    <row r="18" spans="1:3" s="41" customFormat="1" ht="15">
      <c r="A18" s="50" t="s">
        <v>294</v>
      </c>
      <c r="B18" s="51" t="s">
        <v>304</v>
      </c>
      <c r="C18" s="51" t="s">
        <v>305</v>
      </c>
    </row>
    <row r="19" spans="1:3" s="41" customFormat="1" ht="15">
      <c r="A19" s="50" t="s">
        <v>295</v>
      </c>
      <c r="B19" s="51" t="s">
        <v>306</v>
      </c>
      <c r="C19" s="51" t="s">
        <v>307</v>
      </c>
    </row>
    <row r="20" spans="1:3" s="41" customFormat="1" ht="15">
      <c r="A20" s="50" t="s">
        <v>296</v>
      </c>
      <c r="B20" s="51" t="s">
        <v>308</v>
      </c>
      <c r="C20" s="51" t="s">
        <v>309</v>
      </c>
    </row>
    <row r="21" spans="1:3" s="41" customFormat="1" ht="15">
      <c r="A21" s="50" t="s">
        <v>297</v>
      </c>
      <c r="B21" s="51" t="s">
        <v>310</v>
      </c>
      <c r="C21" s="51" t="s">
        <v>311</v>
      </c>
    </row>
    <row r="22" spans="1:3" s="41" customFormat="1" ht="17.25">
      <c r="A22" s="17" t="s">
        <v>104</v>
      </c>
    </row>
    <row r="23" spans="1:3" s="41" customFormat="1" ht="17.25">
      <c r="A23" s="39" t="s">
        <v>943</v>
      </c>
    </row>
    <row r="24" spans="1:3" s="41" customFormat="1" ht="15">
      <c r="A24" s="46" t="s">
        <v>339</v>
      </c>
      <c r="B24" s="41" t="s">
        <v>282</v>
      </c>
    </row>
    <row r="25" spans="1:3" s="41" customFormat="1" ht="15">
      <c r="A25" s="47">
        <v>103</v>
      </c>
      <c r="B25" s="41" t="s">
        <v>312</v>
      </c>
    </row>
    <row r="26" spans="1:3" s="41" customFormat="1" ht="15">
      <c r="A26" s="47">
        <v>107</v>
      </c>
      <c r="B26" s="41" t="s">
        <v>313</v>
      </c>
    </row>
    <row r="27" spans="1:3" s="41" customFormat="1" ht="15">
      <c r="A27" s="47">
        <v>113</v>
      </c>
      <c r="B27" s="41" t="s">
        <v>314</v>
      </c>
    </row>
    <row r="28" spans="1:3" s="41" customFormat="1" ht="15">
      <c r="A28" s="47">
        <v>300</v>
      </c>
      <c r="B28" s="41" t="s">
        <v>315</v>
      </c>
    </row>
    <row r="29" spans="1:3" s="41" customFormat="1" ht="15">
      <c r="A29" s="47" t="s">
        <v>316</v>
      </c>
      <c r="B29" s="41" t="s">
        <v>317</v>
      </c>
    </row>
    <row r="30" spans="1:3" s="41" customFormat="1" ht="15">
      <c r="A30" s="47">
        <v>407</v>
      </c>
      <c r="B30" s="41" t="s">
        <v>318</v>
      </c>
    </row>
    <row r="31" spans="1:3" s="41" customFormat="1" ht="15">
      <c r="A31" s="47" t="s">
        <v>319</v>
      </c>
      <c r="B31" s="41" t="s">
        <v>320</v>
      </c>
    </row>
    <row r="32" spans="1:3" s="41" customFormat="1" ht="15">
      <c r="A32" s="47">
        <v>500</v>
      </c>
      <c r="B32" s="41" t="s">
        <v>321</v>
      </c>
    </row>
    <row r="33" spans="1:2" s="41" customFormat="1" ht="15">
      <c r="A33" s="47">
        <v>600</v>
      </c>
      <c r="B33" s="41" t="s">
        <v>322</v>
      </c>
    </row>
    <row r="34" spans="1:2" s="41" customFormat="1" ht="15">
      <c r="A34" s="47" t="s">
        <v>323</v>
      </c>
      <c r="B34" s="41" t="s">
        <v>324</v>
      </c>
    </row>
    <row r="35" spans="1:2" s="41" customFormat="1" ht="15">
      <c r="A35" s="47" t="s">
        <v>325</v>
      </c>
      <c r="B35" s="41" t="s">
        <v>326</v>
      </c>
    </row>
    <row r="36" spans="1:2" s="41" customFormat="1" ht="15">
      <c r="A36" s="47">
        <v>805</v>
      </c>
      <c r="B36" s="41" t="s">
        <v>327</v>
      </c>
    </row>
    <row r="37" spans="1:2" s="41" customFormat="1" ht="15">
      <c r="A37" s="47" t="s">
        <v>328</v>
      </c>
      <c r="B37" s="41" t="s">
        <v>329</v>
      </c>
    </row>
    <row r="38" spans="1:2" s="41" customFormat="1" ht="15">
      <c r="A38" s="47" t="s">
        <v>330</v>
      </c>
      <c r="B38" s="41" t="s">
        <v>331</v>
      </c>
    </row>
    <row r="39" spans="1:2" s="41" customFormat="1" ht="15">
      <c r="A39" s="47" t="s">
        <v>332</v>
      </c>
      <c r="B39" s="41" t="s">
        <v>333</v>
      </c>
    </row>
    <row r="40" spans="1:2" s="41" customFormat="1" ht="15">
      <c r="A40" s="47" t="s">
        <v>334</v>
      </c>
      <c r="B40" s="41" t="s">
        <v>333</v>
      </c>
    </row>
    <row r="41" spans="1:2" s="41" customFormat="1" ht="15">
      <c r="A41" s="47" t="s">
        <v>335</v>
      </c>
      <c r="B41" s="41" t="s">
        <v>336</v>
      </c>
    </row>
    <row r="42" spans="1:2" s="41" customFormat="1" ht="15">
      <c r="A42" s="47" t="s">
        <v>337</v>
      </c>
      <c r="B42" s="41" t="s">
        <v>338</v>
      </c>
    </row>
    <row r="43" spans="1:2" s="41" customFormat="1" ht="15">
      <c r="A43" s="256" t="s">
        <v>944</v>
      </c>
      <c r="B43" s="257"/>
    </row>
    <row r="44" spans="1:2" s="41" customFormat="1" ht="15">
      <c r="A44" s="42" t="s">
        <v>339</v>
      </c>
      <c r="B44" s="48" t="s">
        <v>282</v>
      </c>
    </row>
    <row r="45" spans="1:2" s="41" customFormat="1" ht="15">
      <c r="A45" s="45" t="s">
        <v>341</v>
      </c>
      <c r="B45" s="46" t="s">
        <v>342</v>
      </c>
    </row>
    <row r="46" spans="1:2" s="41" customFormat="1" ht="15">
      <c r="A46" s="45">
        <v>114</v>
      </c>
      <c r="B46" s="46" t="s">
        <v>343</v>
      </c>
    </row>
    <row r="47" spans="1:2" s="41" customFormat="1" ht="15">
      <c r="A47" s="45">
        <v>108</v>
      </c>
      <c r="B47" s="46" t="s">
        <v>344</v>
      </c>
    </row>
    <row r="48" spans="1:2" s="41" customFormat="1" ht="15">
      <c r="A48" s="45" t="s">
        <v>345</v>
      </c>
      <c r="B48" s="46" t="s">
        <v>346</v>
      </c>
    </row>
    <row r="49" spans="1:2" s="41" customFormat="1" ht="15">
      <c r="A49" s="45">
        <v>123</v>
      </c>
      <c r="B49" s="46" t="s">
        <v>347</v>
      </c>
    </row>
    <row r="50" spans="1:2" s="41" customFormat="1" ht="15">
      <c r="A50" s="45">
        <v>126</v>
      </c>
      <c r="B50" s="46" t="s">
        <v>348</v>
      </c>
    </row>
    <row r="51" spans="1:2" s="41" customFormat="1" ht="15">
      <c r="A51" s="45">
        <v>141</v>
      </c>
      <c r="B51" s="46" t="s">
        <v>349</v>
      </c>
    </row>
    <row r="52" spans="1:2" s="41" customFormat="1" ht="15">
      <c r="A52" s="45">
        <v>161</v>
      </c>
      <c r="B52" s="46" t="s">
        <v>350</v>
      </c>
    </row>
    <row r="53" spans="1:2" s="41" customFormat="1" ht="15">
      <c r="A53" s="45">
        <v>162</v>
      </c>
      <c r="B53" s="46" t="s">
        <v>351</v>
      </c>
    </row>
    <row r="54" spans="1:2" s="41" customFormat="1" ht="15">
      <c r="A54" s="45">
        <v>163</v>
      </c>
      <c r="B54" s="46" t="s">
        <v>352</v>
      </c>
    </row>
    <row r="55" spans="1:2" s="41" customFormat="1" ht="15">
      <c r="A55" s="42"/>
    </row>
    <row r="56" spans="1:2" s="41" customFormat="1" ht="15">
      <c r="A56" s="42"/>
    </row>
    <row r="57" spans="1:2" s="41" customFormat="1" ht="15">
      <c r="A57" s="42"/>
    </row>
    <row r="58" spans="1:2" s="41" customFormat="1" ht="15">
      <c r="A58" s="42"/>
    </row>
    <row r="59" spans="1:2" s="41" customFormat="1" ht="15">
      <c r="A59" s="42"/>
    </row>
    <row r="60" spans="1:2" s="41" customFormat="1" ht="15">
      <c r="A60" s="42"/>
    </row>
    <row r="61" spans="1:2" s="41" customFormat="1" ht="15">
      <c r="A61" s="42"/>
    </row>
    <row r="62" spans="1:2" s="41" customFormat="1" ht="15">
      <c r="A62" s="42"/>
    </row>
    <row r="63" spans="1:2" s="41" customFormat="1" ht="15">
      <c r="A63" s="42"/>
    </row>
    <row r="64" spans="1:2" s="41" customFormat="1" ht="15">
      <c r="A64" s="42"/>
    </row>
    <row r="65" spans="1:1" s="41" customFormat="1" ht="15">
      <c r="A65" s="42"/>
    </row>
    <row r="66" spans="1:1" s="41" customFormat="1" ht="15">
      <c r="A66" s="42"/>
    </row>
    <row r="67" spans="1:1" s="41" customFormat="1" ht="15">
      <c r="A67" s="42"/>
    </row>
    <row r="68" spans="1:1" s="41" customFormat="1" ht="15">
      <c r="A68" s="42"/>
    </row>
    <row r="69" spans="1:1" s="41" customFormat="1" ht="15">
      <c r="A69" s="42"/>
    </row>
    <row r="70" spans="1:1" s="41" customFormat="1" ht="15">
      <c r="A70" s="42"/>
    </row>
    <row r="71" spans="1:1" s="41" customFormat="1" ht="15">
      <c r="A71" s="42"/>
    </row>
    <row r="72" spans="1:1" s="41" customFormat="1" ht="15">
      <c r="A72" s="42"/>
    </row>
    <row r="73" spans="1:1" s="41" customFormat="1" ht="15">
      <c r="A73" s="42"/>
    </row>
    <row r="74" spans="1:1" s="41" customFormat="1" ht="15">
      <c r="A74" s="42"/>
    </row>
    <row r="75" spans="1:1" s="41" customFormat="1" ht="15">
      <c r="A75" s="42"/>
    </row>
    <row r="76" spans="1:1" s="41" customFormat="1" ht="15">
      <c r="A76" s="42"/>
    </row>
    <row r="77" spans="1:1" s="41" customFormat="1" ht="15">
      <c r="A77" s="42"/>
    </row>
    <row r="78" spans="1:1" s="41" customFormat="1" ht="15">
      <c r="A78" s="42"/>
    </row>
    <row r="79" spans="1:1" s="41" customFormat="1" ht="15">
      <c r="A79" s="42"/>
    </row>
    <row r="80" spans="1:1" s="41" customFormat="1" ht="15">
      <c r="A80" s="42"/>
    </row>
    <row r="81" spans="1:1" s="41" customFormat="1" ht="15">
      <c r="A81" s="42"/>
    </row>
    <row r="82" spans="1:1" s="41" customFormat="1" ht="15">
      <c r="A82" s="42"/>
    </row>
    <row r="83" spans="1:1" s="41" customFormat="1" ht="15">
      <c r="A83" s="42"/>
    </row>
    <row r="84" spans="1:1" s="41" customFormat="1" ht="15">
      <c r="A84" s="42"/>
    </row>
    <row r="85" spans="1:1" s="41" customFormat="1" ht="15">
      <c r="A85" s="42"/>
    </row>
    <row r="86" spans="1:1" s="41" customFormat="1" ht="15">
      <c r="A86" s="42"/>
    </row>
    <row r="87" spans="1:1" s="41" customFormat="1" ht="15">
      <c r="A87" s="42"/>
    </row>
    <row r="88" spans="1:1" s="41" customFormat="1" ht="15">
      <c r="A88" s="42"/>
    </row>
    <row r="89" spans="1:1" s="41" customFormat="1" ht="15">
      <c r="A89" s="42"/>
    </row>
    <row r="90" spans="1:1" s="41" customFormat="1" ht="15">
      <c r="A90" s="42"/>
    </row>
    <row r="91" spans="1:1" s="41" customFormat="1" ht="15">
      <c r="A91" s="42"/>
    </row>
    <row r="92" spans="1:1" s="41" customFormat="1" ht="15">
      <c r="A92" s="42"/>
    </row>
    <row r="93" spans="1:1" s="41" customFormat="1" ht="15">
      <c r="A93" s="42"/>
    </row>
    <row r="94" spans="1:1" s="41" customFormat="1" ht="15">
      <c r="A94" s="42"/>
    </row>
    <row r="95" spans="1:1" s="41" customFormat="1" ht="15">
      <c r="A95" s="42"/>
    </row>
    <row r="96" spans="1:1" s="41" customFormat="1" ht="15">
      <c r="A96" s="42"/>
    </row>
    <row r="97" spans="1:1" s="41" customFormat="1" ht="15">
      <c r="A97" s="42"/>
    </row>
    <row r="98" spans="1:1" s="41" customFormat="1" ht="15">
      <c r="A98" s="42"/>
    </row>
    <row r="99" spans="1:1" s="41" customFormat="1" ht="15">
      <c r="A99" s="42"/>
    </row>
    <row r="100" spans="1:1" s="41" customFormat="1" ht="15">
      <c r="A100" s="42"/>
    </row>
    <row r="101" spans="1:1" s="41" customFormat="1" ht="15">
      <c r="A101" s="42"/>
    </row>
    <row r="102" spans="1:1" s="41" customFormat="1" ht="15">
      <c r="A102" s="42"/>
    </row>
    <row r="103" spans="1:1" s="41" customFormat="1" ht="15">
      <c r="A103" s="42"/>
    </row>
    <row r="104" spans="1:1" s="41" customFormat="1" ht="15">
      <c r="A104" s="42"/>
    </row>
    <row r="105" spans="1:1" s="41" customFormat="1" ht="15">
      <c r="A105" s="42"/>
    </row>
    <row r="106" spans="1:1" s="41" customFormat="1" ht="15">
      <c r="A106" s="42"/>
    </row>
    <row r="107" spans="1:1" s="41" customFormat="1" ht="15">
      <c r="A107" s="42"/>
    </row>
    <row r="108" spans="1:1" s="41" customFormat="1" ht="15">
      <c r="A108" s="42"/>
    </row>
    <row r="109" spans="1:1" s="41" customFormat="1" ht="15">
      <c r="A109" s="42"/>
    </row>
    <row r="110" spans="1:1" s="41" customFormat="1" ht="15">
      <c r="A110" s="42"/>
    </row>
    <row r="111" spans="1:1" s="41" customFormat="1" ht="15">
      <c r="A111" s="42"/>
    </row>
    <row r="112" spans="1:1" s="41" customFormat="1" ht="15">
      <c r="A112" s="42"/>
    </row>
    <row r="113" spans="1:1" s="41" customFormat="1" ht="15">
      <c r="A113" s="42"/>
    </row>
    <row r="114" spans="1:1" s="41" customFormat="1" ht="15">
      <c r="A114" s="42"/>
    </row>
    <row r="115" spans="1:1" s="41" customFormat="1" ht="15">
      <c r="A115" s="42"/>
    </row>
    <row r="116" spans="1:1" s="41" customFormat="1" ht="15">
      <c r="A116" s="42"/>
    </row>
    <row r="117" spans="1:1" s="41" customFormat="1" ht="15">
      <c r="A117" s="42"/>
    </row>
    <row r="118" spans="1:1" s="41" customFormat="1" ht="15">
      <c r="A118" s="42"/>
    </row>
    <row r="119" spans="1:1" s="41" customFormat="1" ht="15">
      <c r="A119" s="42"/>
    </row>
    <row r="120" spans="1:1" s="41" customFormat="1" ht="15">
      <c r="A120" s="42"/>
    </row>
    <row r="121" spans="1:1" s="41" customFormat="1" ht="15">
      <c r="A121" s="42"/>
    </row>
    <row r="122" spans="1:1" s="41" customFormat="1" ht="15">
      <c r="A122" s="42"/>
    </row>
    <row r="123" spans="1:1" s="41" customFormat="1" ht="15">
      <c r="A123" s="42"/>
    </row>
    <row r="124" spans="1:1" s="41" customFormat="1" ht="15">
      <c r="A124" s="42"/>
    </row>
    <row r="125" spans="1:1" s="41" customFormat="1" ht="15">
      <c r="A125" s="42"/>
    </row>
    <row r="126" spans="1:1" s="41" customFormat="1" ht="15">
      <c r="A126" s="42"/>
    </row>
    <row r="127" spans="1:1" s="41" customFormat="1" ht="15">
      <c r="A127" s="42"/>
    </row>
    <row r="128" spans="1:1" s="41" customFormat="1" ht="15">
      <c r="A128" s="42"/>
    </row>
    <row r="129" spans="1:1" s="41" customFormat="1" ht="15">
      <c r="A129" s="42"/>
    </row>
    <row r="130" spans="1:1" s="41" customFormat="1" ht="15">
      <c r="A130" s="42"/>
    </row>
    <row r="131" spans="1:1" s="41" customFormat="1" ht="15">
      <c r="A131" s="42"/>
    </row>
    <row r="132" spans="1:1" s="41" customFormat="1" ht="15">
      <c r="A132" s="42"/>
    </row>
    <row r="133" spans="1:1" s="41" customFormat="1" ht="15">
      <c r="A133" s="42"/>
    </row>
    <row r="134" spans="1:1" s="41" customFormat="1" ht="15">
      <c r="A134" s="42"/>
    </row>
    <row r="135" spans="1:1" s="41" customFormat="1" ht="15">
      <c r="A135" s="42"/>
    </row>
    <row r="136" spans="1:1" s="41" customFormat="1" ht="15">
      <c r="A136" s="42"/>
    </row>
    <row r="137" spans="1:1" s="41" customFormat="1" ht="15">
      <c r="A137" s="42"/>
    </row>
    <row r="138" spans="1:1" s="41" customFormat="1" ht="15">
      <c r="A138" s="42"/>
    </row>
    <row r="139" spans="1:1" s="41" customFormat="1" ht="15">
      <c r="A139" s="42"/>
    </row>
    <row r="140" spans="1:1" s="41" customFormat="1" ht="15">
      <c r="A140" s="42"/>
    </row>
    <row r="141" spans="1:1" s="41" customFormat="1" ht="15">
      <c r="A141" s="42"/>
    </row>
    <row r="142" spans="1:1" s="41" customFormat="1" ht="15">
      <c r="A142" s="42"/>
    </row>
    <row r="143" spans="1:1" s="41" customFormat="1" ht="15">
      <c r="A143" s="42"/>
    </row>
    <row r="144" spans="1:1" s="41" customFormat="1" ht="15">
      <c r="A144" s="42"/>
    </row>
    <row r="145" spans="1:1" s="41" customFormat="1" ht="15">
      <c r="A145" s="42"/>
    </row>
    <row r="146" spans="1:1" s="41" customFormat="1" ht="15">
      <c r="A146" s="42"/>
    </row>
    <row r="147" spans="1:1" s="41" customFormat="1" ht="15">
      <c r="A147" s="42"/>
    </row>
    <row r="148" spans="1:1" s="41" customFormat="1" ht="15">
      <c r="A148" s="42"/>
    </row>
    <row r="149" spans="1:1" s="41" customFormat="1" ht="15">
      <c r="A149" s="42"/>
    </row>
    <row r="150" spans="1:1" s="41" customFormat="1" ht="15">
      <c r="A150" s="42"/>
    </row>
    <row r="151" spans="1:1" s="41" customFormat="1" ht="15">
      <c r="A151" s="42"/>
    </row>
    <row r="152" spans="1:1" s="41" customFormat="1" ht="15">
      <c r="A152" s="42"/>
    </row>
    <row r="153" spans="1:1" s="41" customFormat="1" ht="15">
      <c r="A153" s="42"/>
    </row>
    <row r="154" spans="1:1" s="41" customFormat="1" ht="15">
      <c r="A154" s="42"/>
    </row>
    <row r="155" spans="1:1" s="41" customFormat="1" ht="15">
      <c r="A155" s="42"/>
    </row>
    <row r="156" spans="1:1" s="41" customFormat="1" ht="15">
      <c r="A156" s="42"/>
    </row>
    <row r="157" spans="1:1" s="41" customFormat="1" ht="15">
      <c r="A157" s="42"/>
    </row>
    <row r="158" spans="1:1" s="41" customFormat="1" ht="15">
      <c r="A158" s="42"/>
    </row>
    <row r="159" spans="1:1" s="41" customFormat="1" ht="15">
      <c r="A159" s="42"/>
    </row>
    <row r="160" spans="1:1" s="41" customFormat="1" ht="15">
      <c r="A160" s="42"/>
    </row>
    <row r="161" spans="1:1" s="41" customFormat="1" ht="15">
      <c r="A161" s="42"/>
    </row>
    <row r="162" spans="1:1" s="41" customFormat="1" ht="15">
      <c r="A162" s="42"/>
    </row>
    <row r="163" spans="1:1" s="41" customFormat="1" ht="15">
      <c r="A163" s="42"/>
    </row>
    <row r="164" spans="1:1" s="41" customFormat="1" ht="15">
      <c r="A164" s="42"/>
    </row>
    <row r="165" spans="1:1" s="41" customFormat="1" ht="15">
      <c r="A165" s="42"/>
    </row>
    <row r="166" spans="1:1" s="41" customFormat="1" ht="15">
      <c r="A166" s="42"/>
    </row>
    <row r="167" spans="1:1" s="41" customFormat="1" ht="15">
      <c r="A167" s="42"/>
    </row>
    <row r="168" spans="1:1" s="41" customFormat="1" ht="15">
      <c r="A168" s="42"/>
    </row>
    <row r="169" spans="1:1" s="41" customFormat="1" ht="15">
      <c r="A169" s="42"/>
    </row>
    <row r="170" spans="1:1" s="41" customFormat="1" ht="15">
      <c r="A170" s="42"/>
    </row>
    <row r="171" spans="1:1" s="41" customFormat="1" ht="15">
      <c r="A171" s="42"/>
    </row>
    <row r="172" spans="1:1" s="41" customFormat="1" ht="15">
      <c r="A172" s="42"/>
    </row>
    <row r="173" spans="1:1" s="41" customFormat="1" ht="15">
      <c r="A173" s="42"/>
    </row>
    <row r="174" spans="1:1" s="41" customFormat="1" ht="15">
      <c r="A174" s="42"/>
    </row>
    <row r="175" spans="1:1" s="41" customFormat="1" ht="15">
      <c r="A175" s="42"/>
    </row>
    <row r="176" spans="1:1" s="41" customFormat="1" ht="15">
      <c r="A176" s="42"/>
    </row>
    <row r="177" spans="1:1" s="41" customFormat="1" ht="15">
      <c r="A177" s="42"/>
    </row>
    <row r="178" spans="1:1" s="41" customFormat="1" ht="15">
      <c r="A178" s="42"/>
    </row>
    <row r="179" spans="1:1" s="41" customFormat="1" ht="15">
      <c r="A179" s="42"/>
    </row>
    <row r="180" spans="1:1" s="41" customFormat="1" ht="15">
      <c r="A180" s="42"/>
    </row>
    <row r="181" spans="1:1" s="41" customFormat="1" ht="15">
      <c r="A181" s="42"/>
    </row>
    <row r="182" spans="1:1" s="41" customFormat="1" ht="15">
      <c r="A182" s="42"/>
    </row>
    <row r="183" spans="1:1" s="41" customFormat="1" ht="15">
      <c r="A183" s="42"/>
    </row>
    <row r="184" spans="1:1" s="41" customFormat="1" ht="15">
      <c r="A184" s="42"/>
    </row>
    <row r="185" spans="1:1" s="41" customFormat="1" ht="15">
      <c r="A185" s="42"/>
    </row>
    <row r="186" spans="1:1" s="41" customFormat="1" ht="15">
      <c r="A186" s="42"/>
    </row>
    <row r="187" spans="1:1" s="41" customFormat="1" ht="15">
      <c r="A187" s="42"/>
    </row>
    <row r="188" spans="1:1" s="41" customFormat="1" ht="15">
      <c r="A188" s="42"/>
    </row>
    <row r="189" spans="1:1" s="41" customFormat="1" ht="15">
      <c r="A189" s="42"/>
    </row>
    <row r="190" spans="1:1" s="41" customFormat="1" ht="15">
      <c r="A190" s="42"/>
    </row>
    <row r="191" spans="1:1" s="41" customFormat="1" ht="15">
      <c r="A191" s="42"/>
    </row>
    <row r="192" spans="1:1" s="41" customFormat="1" ht="15">
      <c r="A192" s="42"/>
    </row>
    <row r="193" spans="1:1" s="41" customFormat="1" ht="15">
      <c r="A193" s="42"/>
    </row>
    <row r="194" spans="1:1" s="41" customFormat="1" ht="15">
      <c r="A194" s="42"/>
    </row>
    <row r="195" spans="1:1" s="41" customFormat="1" ht="15">
      <c r="A195" s="42"/>
    </row>
    <row r="196" spans="1:1" s="41" customFormat="1" ht="15">
      <c r="A196" s="42"/>
    </row>
    <row r="197" spans="1:1" s="41" customFormat="1" ht="15">
      <c r="A197" s="42"/>
    </row>
    <row r="198" spans="1:1" s="41" customFormat="1" ht="15">
      <c r="A198" s="42"/>
    </row>
    <row r="199" spans="1:1" s="41" customFormat="1" ht="15">
      <c r="A199" s="42"/>
    </row>
    <row r="200" spans="1:1" s="41" customFormat="1" ht="15">
      <c r="A200" s="42"/>
    </row>
    <row r="201" spans="1:1" s="41" customFormat="1" ht="15">
      <c r="A201" s="42"/>
    </row>
    <row r="202" spans="1:1" s="41" customFormat="1" ht="15">
      <c r="A202" s="42"/>
    </row>
    <row r="203" spans="1:1" s="41" customFormat="1" ht="15">
      <c r="A203" s="42"/>
    </row>
    <row r="204" spans="1:1" s="41" customFormat="1" ht="15">
      <c r="A204" s="42"/>
    </row>
    <row r="205" spans="1:1" s="41" customFormat="1" ht="15">
      <c r="A205" s="42"/>
    </row>
    <row r="206" spans="1:1" s="41" customFormat="1" ht="15">
      <c r="A206" s="42"/>
    </row>
    <row r="207" spans="1:1" s="41" customFormat="1" ht="15">
      <c r="A207" s="42"/>
    </row>
    <row r="208" spans="1:1" s="41" customFormat="1" ht="15">
      <c r="A208" s="42"/>
    </row>
    <row r="209" spans="1:1" s="41" customFormat="1" ht="15">
      <c r="A209" s="42"/>
    </row>
    <row r="210" spans="1:1" s="41" customFormat="1" ht="15">
      <c r="A210" s="42"/>
    </row>
    <row r="211" spans="1:1" s="41" customFormat="1" ht="15">
      <c r="A211" s="42"/>
    </row>
    <row r="212" spans="1:1" s="41" customFormat="1" ht="15">
      <c r="A212" s="42"/>
    </row>
    <row r="213" spans="1:1" s="41" customFormat="1" ht="15">
      <c r="A213" s="42"/>
    </row>
    <row r="214" spans="1:1" s="41" customFormat="1" ht="15">
      <c r="A214" s="42"/>
    </row>
    <row r="215" spans="1:1" s="41" customFormat="1" ht="15">
      <c r="A215" s="42"/>
    </row>
    <row r="216" spans="1:1" s="41" customFormat="1" ht="15">
      <c r="A216" s="42"/>
    </row>
    <row r="217" spans="1:1" s="41" customFormat="1" ht="15">
      <c r="A217" s="42"/>
    </row>
    <row r="218" spans="1:1" s="41" customFormat="1" ht="15">
      <c r="A218" s="42"/>
    </row>
    <row r="219" spans="1:1" s="41" customFormat="1" ht="15">
      <c r="A219" s="42"/>
    </row>
    <row r="220" spans="1:1" s="41" customFormat="1" ht="15">
      <c r="A220" s="42"/>
    </row>
    <row r="221" spans="1:1" s="41" customFormat="1" ht="15">
      <c r="A221" s="42"/>
    </row>
    <row r="222" spans="1:1" s="41" customFormat="1" ht="15">
      <c r="A222" s="42"/>
    </row>
    <row r="223" spans="1:1" s="41" customFormat="1" ht="15">
      <c r="A223" s="42"/>
    </row>
    <row r="224" spans="1:1" s="41" customFormat="1" ht="15">
      <c r="A224" s="42"/>
    </row>
    <row r="225" spans="1:1" s="41" customFormat="1" ht="15">
      <c r="A225" s="42"/>
    </row>
    <row r="226" spans="1:1" s="41" customFormat="1" ht="15">
      <c r="A226" s="42"/>
    </row>
    <row r="227" spans="1:1" s="41" customFormat="1" ht="15">
      <c r="A227" s="42"/>
    </row>
    <row r="228" spans="1:1" s="41" customFormat="1" ht="15">
      <c r="A228" s="42"/>
    </row>
    <row r="229" spans="1:1" s="41" customFormat="1" ht="15">
      <c r="A229" s="42"/>
    </row>
    <row r="230" spans="1:1" s="41" customFormat="1" ht="15">
      <c r="A230" s="42"/>
    </row>
    <row r="231" spans="1:1" s="41" customFormat="1" ht="15">
      <c r="A231" s="42"/>
    </row>
    <row r="232" spans="1:1" s="41" customFormat="1" ht="15">
      <c r="A232" s="42"/>
    </row>
    <row r="233" spans="1:1" s="41" customFormat="1" ht="15">
      <c r="A233" s="42"/>
    </row>
    <row r="234" spans="1:1" s="41" customFormat="1" ht="15">
      <c r="A234" s="42"/>
    </row>
    <row r="235" spans="1:1" s="41" customFormat="1" ht="15">
      <c r="A235" s="42"/>
    </row>
    <row r="236" spans="1:1" s="41" customFormat="1" ht="15">
      <c r="A236" s="42"/>
    </row>
    <row r="237" spans="1:1" s="41" customFormat="1" ht="15">
      <c r="A237" s="42"/>
    </row>
    <row r="238" spans="1:1" s="41" customFormat="1" ht="15">
      <c r="A238" s="42"/>
    </row>
    <row r="239" spans="1:1" s="41" customFormat="1" ht="15">
      <c r="A239" s="42"/>
    </row>
    <row r="240" spans="1:1" s="41" customFormat="1" ht="15">
      <c r="A240" s="42"/>
    </row>
    <row r="241" spans="1:2" s="41" customFormat="1" ht="15">
      <c r="A241" s="42"/>
    </row>
    <row r="242" spans="1:2" s="41" customFormat="1" ht="15">
      <c r="A242" s="42"/>
    </row>
    <row r="243" spans="1:2" s="41" customFormat="1" ht="15">
      <c r="A243" s="42"/>
    </row>
    <row r="244" spans="1:2" s="41" customFormat="1" ht="15">
      <c r="A244" s="42"/>
    </row>
    <row r="245" spans="1:2" s="41" customFormat="1" ht="15">
      <c r="A245" s="42"/>
    </row>
    <row r="246" spans="1:2" s="41" customFormat="1" ht="15">
      <c r="A246" s="42"/>
    </row>
    <row r="247" spans="1:2" s="41" customFormat="1" ht="15">
      <c r="A247" s="42"/>
    </row>
    <row r="248" spans="1:2" s="41" customFormat="1" ht="15">
      <c r="A248" s="42"/>
    </row>
    <row r="249" spans="1:2" s="41" customFormat="1" ht="15">
      <c r="A249" s="42"/>
    </row>
    <row r="250" spans="1:2" s="41" customFormat="1" ht="15">
      <c r="A250" s="42"/>
    </row>
    <row r="251" spans="1:2" s="41" customFormat="1" ht="15">
      <c r="A251" s="42"/>
    </row>
    <row r="252" spans="1:2" s="41" customFormat="1" ht="15">
      <c r="A252" s="42"/>
    </row>
    <row r="253" spans="1:2" s="41" customFormat="1">
      <c r="A253" s="15"/>
      <c r="B253" s="12"/>
    </row>
    <row r="254" spans="1:2" s="41" customFormat="1">
      <c r="A254" s="15"/>
      <c r="B254" s="12"/>
    </row>
    <row r="255" spans="1:2" s="41" customFormat="1">
      <c r="A255" s="15"/>
      <c r="B255" s="12"/>
    </row>
  </sheetData>
  <pageMargins left="0.7" right="0.7" top="0.75" bottom="0.75" header="0.3" footer="0.3"/>
  <pageSetup paperSize="9" orientation="portrait" r:id="rId1"/>
  <drawing r:id="rId2"/>
  <tableParts count="4">
    <tablePart r:id="rId3"/>
    <tablePart r:id="rId4"/>
    <tablePart r:id="rId5"/>
    <tablePart r:id="rId6"/>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Blad4"/>
  <dimension ref="A1:AE77"/>
  <sheetViews>
    <sheetView zoomScaleNormal="100" workbookViewId="0"/>
  </sheetViews>
  <sheetFormatPr defaultColWidth="9.33203125" defaultRowHeight="13.5"/>
  <cols>
    <col min="1" max="1" width="14" style="16" customWidth="1"/>
    <col min="2" max="2" width="20.5" style="16" bestFit="1" customWidth="1"/>
    <col min="3" max="3" width="24.5" style="16" bestFit="1" customWidth="1"/>
    <col min="4" max="4" width="24.33203125" style="16" bestFit="1" customWidth="1"/>
    <col min="5" max="5" width="20.5" style="16" bestFit="1" customWidth="1"/>
    <col min="6" max="6" width="24.5" style="16" bestFit="1" customWidth="1"/>
    <col min="7" max="7" width="24.33203125" style="16" bestFit="1" customWidth="1"/>
    <col min="8" max="8" width="20.5" style="16" bestFit="1" customWidth="1"/>
    <col min="9" max="9" width="24.5" style="16" bestFit="1" customWidth="1"/>
    <col min="10" max="10" width="24.33203125" style="16" bestFit="1" customWidth="1"/>
    <col min="11" max="11" width="20.5" style="16" bestFit="1" customWidth="1"/>
    <col min="12" max="12" width="24.5" style="16" bestFit="1" customWidth="1"/>
    <col min="13" max="13" width="22.33203125" style="16" customWidth="1"/>
    <col min="14" max="14" width="20.5" style="16" bestFit="1" customWidth="1"/>
    <col min="15" max="15" width="24.5" style="16" bestFit="1" customWidth="1"/>
    <col min="16" max="16" width="24.33203125" style="16" bestFit="1" customWidth="1"/>
    <col min="17" max="17" width="20.5" style="16" bestFit="1" customWidth="1"/>
    <col min="18" max="18" width="24.5" style="16" bestFit="1" customWidth="1"/>
    <col min="19" max="19" width="24.33203125" style="16" bestFit="1" customWidth="1"/>
    <col min="20" max="20" width="20.5" style="16" bestFit="1" customWidth="1"/>
    <col min="21" max="21" width="24.5" style="16" bestFit="1" customWidth="1"/>
    <col min="22" max="22" width="24.33203125" style="16" bestFit="1" customWidth="1"/>
    <col min="23" max="23" width="20.5" style="16" bestFit="1" customWidth="1"/>
    <col min="24" max="24" width="24.5" style="16" bestFit="1" customWidth="1"/>
    <col min="25" max="25" width="24.33203125" style="16" bestFit="1" customWidth="1"/>
    <col min="26" max="26" width="20.5" style="16" bestFit="1" customWidth="1"/>
    <col min="27" max="27" width="24.5" style="16" bestFit="1" customWidth="1"/>
    <col min="28" max="28" width="24.33203125" style="16" bestFit="1" customWidth="1"/>
    <col min="29" max="29" width="20.5" style="16" bestFit="1" customWidth="1"/>
    <col min="30" max="30" width="24.5" style="16" bestFit="1" customWidth="1"/>
    <col min="31" max="31" width="24.33203125" style="16" bestFit="1" customWidth="1"/>
    <col min="32" max="16384" width="9.33203125" style="16"/>
  </cols>
  <sheetData>
    <row r="1" spans="1:13">
      <c r="A1" s="37" t="s">
        <v>824</v>
      </c>
    </row>
    <row r="2" spans="1:13" ht="17.25" customHeight="1">
      <c r="A2" s="17" t="s">
        <v>353</v>
      </c>
      <c r="B2" s="17"/>
      <c r="C2" s="17"/>
      <c r="D2" s="17"/>
      <c r="E2" s="17"/>
      <c r="F2" s="17"/>
      <c r="G2" s="17"/>
      <c r="H2" s="17"/>
      <c r="I2" s="17"/>
      <c r="J2" s="17"/>
      <c r="K2" s="17"/>
      <c r="L2" s="17"/>
      <c r="M2" s="17"/>
    </row>
    <row r="3" spans="1:13" ht="17.25" customHeight="1">
      <c r="A3" s="38" t="s">
        <v>354</v>
      </c>
      <c r="B3" s="39"/>
      <c r="C3" s="39"/>
      <c r="D3" s="39"/>
      <c r="E3" s="39"/>
      <c r="F3" s="39"/>
      <c r="G3" s="39"/>
      <c r="H3" s="39"/>
      <c r="I3" s="39"/>
      <c r="J3" s="39"/>
      <c r="K3" s="39"/>
      <c r="L3" s="39"/>
      <c r="M3" s="39"/>
    </row>
    <row r="4" spans="1:13" ht="15">
      <c r="A4" s="77" t="s">
        <v>945</v>
      </c>
      <c r="B4" s="78" t="s">
        <v>946</v>
      </c>
      <c r="C4" s="79" t="s">
        <v>954</v>
      </c>
      <c r="D4" s="80" t="s">
        <v>947</v>
      </c>
      <c r="E4" s="78" t="s">
        <v>948</v>
      </c>
      <c r="F4" s="79" t="s">
        <v>955</v>
      </c>
      <c r="G4" s="80" t="s">
        <v>957</v>
      </c>
      <c r="H4" s="77" t="s">
        <v>949</v>
      </c>
      <c r="I4" s="77" t="s">
        <v>956</v>
      </c>
      <c r="J4" s="77" t="s">
        <v>950</v>
      </c>
    </row>
    <row r="5" spans="1:13">
      <c r="A5" s="40" t="s">
        <v>369</v>
      </c>
      <c r="B5" s="54">
        <v>116200</v>
      </c>
      <c r="C5" s="53">
        <v>164734</v>
      </c>
      <c r="D5" s="55">
        <v>184942</v>
      </c>
      <c r="E5" s="54">
        <v>131998</v>
      </c>
      <c r="F5" s="53">
        <v>184386</v>
      </c>
      <c r="G5" s="55">
        <v>203923</v>
      </c>
      <c r="H5" s="53">
        <v>248198</v>
      </c>
      <c r="I5" s="53">
        <v>349120</v>
      </c>
      <c r="J5" s="53">
        <v>388865</v>
      </c>
    </row>
    <row r="6" spans="1:13">
      <c r="A6" s="18" t="s">
        <v>355</v>
      </c>
      <c r="B6" s="54">
        <v>136901</v>
      </c>
      <c r="C6" s="53">
        <v>200955</v>
      </c>
      <c r="D6" s="55">
        <v>232600</v>
      </c>
      <c r="E6" s="54">
        <v>157816</v>
      </c>
      <c r="F6" s="53">
        <v>230186</v>
      </c>
      <c r="G6" s="55">
        <v>262463</v>
      </c>
      <c r="H6" s="53">
        <v>294717</v>
      </c>
      <c r="I6" s="53">
        <v>431141</v>
      </c>
      <c r="J6" s="53">
        <v>495063</v>
      </c>
    </row>
    <row r="7" spans="1:13">
      <c r="A7" s="18" t="s">
        <v>356</v>
      </c>
      <c r="B7" s="54">
        <v>141911</v>
      </c>
      <c r="C7" s="53">
        <v>204743</v>
      </c>
      <c r="D7" s="55">
        <v>235041</v>
      </c>
      <c r="E7" s="54">
        <v>164664</v>
      </c>
      <c r="F7" s="53">
        <v>236352</v>
      </c>
      <c r="G7" s="55">
        <v>267920</v>
      </c>
      <c r="H7" s="53">
        <v>306575</v>
      </c>
      <c r="I7" s="53">
        <v>441095</v>
      </c>
      <c r="J7" s="53">
        <v>502961</v>
      </c>
    </row>
    <row r="8" spans="1:13">
      <c r="A8" s="18" t="s">
        <v>357</v>
      </c>
      <c r="B8" s="54">
        <v>133912</v>
      </c>
      <c r="C8" s="53">
        <v>186265</v>
      </c>
      <c r="D8" s="55">
        <v>211662</v>
      </c>
      <c r="E8" s="54">
        <v>153925</v>
      </c>
      <c r="F8" s="53">
        <v>213340</v>
      </c>
      <c r="G8" s="55">
        <v>238993</v>
      </c>
      <c r="H8" s="53">
        <v>287837</v>
      </c>
      <c r="I8" s="53">
        <v>399605</v>
      </c>
      <c r="J8" s="53">
        <v>450655</v>
      </c>
    </row>
    <row r="9" spans="1:13">
      <c r="A9" s="18" t="s">
        <v>358</v>
      </c>
      <c r="B9" s="54">
        <v>140715</v>
      </c>
      <c r="C9" s="53">
        <v>189252</v>
      </c>
      <c r="D9" s="55">
        <v>211645</v>
      </c>
      <c r="E9" s="54">
        <v>161983</v>
      </c>
      <c r="F9" s="53">
        <v>217303</v>
      </c>
      <c r="G9" s="55">
        <v>239750</v>
      </c>
      <c r="H9" s="53">
        <v>302698</v>
      </c>
      <c r="I9" s="53">
        <v>406555</v>
      </c>
      <c r="J9" s="53">
        <v>451395</v>
      </c>
    </row>
    <row r="10" spans="1:13">
      <c r="A10" s="18" t="s">
        <v>359</v>
      </c>
      <c r="B10" s="54">
        <v>163445</v>
      </c>
      <c r="C10" s="53">
        <v>212653</v>
      </c>
      <c r="D10" s="55">
        <v>234003</v>
      </c>
      <c r="E10" s="54">
        <v>185316</v>
      </c>
      <c r="F10" s="53">
        <v>240425</v>
      </c>
      <c r="G10" s="55">
        <v>261755</v>
      </c>
      <c r="H10" s="53">
        <v>348761</v>
      </c>
      <c r="I10" s="53">
        <v>453078</v>
      </c>
      <c r="J10" s="53">
        <v>495758</v>
      </c>
    </row>
    <row r="11" spans="1:13">
      <c r="A11" s="18" t="s">
        <v>360</v>
      </c>
      <c r="B11" s="54">
        <v>176415</v>
      </c>
      <c r="C11" s="53">
        <v>223004</v>
      </c>
      <c r="D11" s="55">
        <v>242708</v>
      </c>
      <c r="E11" s="54">
        <v>198352</v>
      </c>
      <c r="F11" s="53">
        <v>248899</v>
      </c>
      <c r="G11" s="55">
        <v>267552</v>
      </c>
      <c r="H11" s="53">
        <v>374767</v>
      </c>
      <c r="I11" s="53">
        <v>471903</v>
      </c>
      <c r="J11" s="53">
        <v>510260</v>
      </c>
    </row>
    <row r="12" spans="1:13">
      <c r="A12" s="18" t="s">
        <v>361</v>
      </c>
      <c r="B12" s="54">
        <v>181356</v>
      </c>
      <c r="C12" s="53">
        <v>222154</v>
      </c>
      <c r="D12" s="55">
        <v>238806</v>
      </c>
      <c r="E12" s="54">
        <v>202532</v>
      </c>
      <c r="F12" s="53">
        <v>245710</v>
      </c>
      <c r="G12" s="55">
        <v>260951</v>
      </c>
      <c r="H12" s="53">
        <v>383888</v>
      </c>
      <c r="I12" s="53">
        <v>467864</v>
      </c>
      <c r="J12" s="53">
        <v>499757</v>
      </c>
    </row>
    <row r="13" spans="1:13">
      <c r="A13" s="18" t="s">
        <v>362</v>
      </c>
      <c r="B13" s="54">
        <v>171715</v>
      </c>
      <c r="C13" s="53">
        <v>203361</v>
      </c>
      <c r="D13" s="55">
        <v>215637</v>
      </c>
      <c r="E13" s="54">
        <v>193274</v>
      </c>
      <c r="F13" s="53">
        <v>226110</v>
      </c>
      <c r="G13" s="55">
        <v>236855</v>
      </c>
      <c r="H13" s="53">
        <v>364989</v>
      </c>
      <c r="I13" s="53">
        <v>429471</v>
      </c>
      <c r="J13" s="53">
        <v>452492</v>
      </c>
    </row>
    <row r="14" spans="1:13">
      <c r="A14" s="18" t="s">
        <v>363</v>
      </c>
      <c r="B14" s="54">
        <v>166122</v>
      </c>
      <c r="C14" s="53">
        <v>192215</v>
      </c>
      <c r="D14" s="55">
        <v>202017</v>
      </c>
      <c r="E14" s="54">
        <v>190466</v>
      </c>
      <c r="F14" s="53">
        <v>217949</v>
      </c>
      <c r="G14" s="55">
        <v>226857</v>
      </c>
      <c r="H14" s="53">
        <v>356588</v>
      </c>
      <c r="I14" s="53">
        <v>410164</v>
      </c>
      <c r="J14" s="53">
        <v>428874</v>
      </c>
    </row>
    <row r="15" spans="1:13">
      <c r="A15" s="18" t="s">
        <v>364</v>
      </c>
      <c r="B15" s="54">
        <v>164796</v>
      </c>
      <c r="C15" s="53">
        <v>189738</v>
      </c>
      <c r="D15" s="55">
        <v>199529</v>
      </c>
      <c r="E15" s="54">
        <v>190914</v>
      </c>
      <c r="F15" s="53">
        <v>218515</v>
      </c>
      <c r="G15" s="55">
        <v>227860</v>
      </c>
      <c r="H15" s="53">
        <v>355710</v>
      </c>
      <c r="I15" s="53">
        <v>408253</v>
      </c>
      <c r="J15" s="53">
        <v>427389</v>
      </c>
    </row>
    <row r="16" spans="1:13">
      <c r="A16" s="18" t="s">
        <v>365</v>
      </c>
      <c r="B16" s="54">
        <v>121949</v>
      </c>
      <c r="C16" s="53">
        <v>142358</v>
      </c>
      <c r="D16" s="55">
        <v>150939</v>
      </c>
      <c r="E16" s="54">
        <v>143619</v>
      </c>
      <c r="F16" s="53">
        <v>166830</v>
      </c>
      <c r="G16" s="55">
        <v>176221</v>
      </c>
      <c r="H16" s="53">
        <v>265568</v>
      </c>
      <c r="I16" s="53">
        <v>309188</v>
      </c>
      <c r="J16" s="53">
        <v>327160</v>
      </c>
    </row>
    <row r="17" spans="1:22">
      <c r="A17" s="18" t="s">
        <v>366</v>
      </c>
      <c r="B17" s="54">
        <v>52841</v>
      </c>
      <c r="C17" s="53">
        <v>64580</v>
      </c>
      <c r="D17" s="55">
        <v>70429</v>
      </c>
      <c r="E17" s="54">
        <v>70324</v>
      </c>
      <c r="F17" s="53">
        <v>85636</v>
      </c>
      <c r="G17" s="55">
        <v>93435</v>
      </c>
      <c r="H17" s="53">
        <v>123165</v>
      </c>
      <c r="I17" s="53">
        <v>150216</v>
      </c>
      <c r="J17" s="53">
        <v>163864</v>
      </c>
    </row>
    <row r="18" spans="1:22">
      <c r="A18" s="18" t="s">
        <v>367</v>
      </c>
      <c r="B18" s="54">
        <v>18131</v>
      </c>
      <c r="C18" s="53">
        <v>24801</v>
      </c>
      <c r="D18" s="55">
        <v>28756</v>
      </c>
      <c r="E18" s="54">
        <v>31381</v>
      </c>
      <c r="F18" s="53">
        <v>42973</v>
      </c>
      <c r="G18" s="55">
        <v>50670</v>
      </c>
      <c r="H18" s="53">
        <v>49512</v>
      </c>
      <c r="I18" s="53">
        <v>67774</v>
      </c>
      <c r="J18" s="53">
        <v>79426</v>
      </c>
    </row>
    <row r="19" spans="1:22">
      <c r="A19" s="18" t="s">
        <v>274</v>
      </c>
      <c r="B19" s="56">
        <v>1886409</v>
      </c>
      <c r="C19" s="57">
        <v>2420813</v>
      </c>
      <c r="D19" s="58">
        <v>2658714</v>
      </c>
      <c r="E19" s="56">
        <v>2176564</v>
      </c>
      <c r="F19" s="57">
        <v>2774614</v>
      </c>
      <c r="G19" s="58">
        <v>3015205</v>
      </c>
      <c r="H19" s="53">
        <v>4062973</v>
      </c>
      <c r="I19" s="53">
        <v>5195427</v>
      </c>
      <c r="J19" s="53">
        <v>5673919</v>
      </c>
    </row>
    <row r="20" spans="1:22">
      <c r="A20" s="22" t="s">
        <v>368</v>
      </c>
    </row>
    <row r="21" spans="1:22" ht="17.25">
      <c r="A21" s="81" t="s">
        <v>370</v>
      </c>
    </row>
    <row r="22" spans="1:22" ht="17.25">
      <c r="A22" s="82" t="s">
        <v>371</v>
      </c>
    </row>
    <row r="23" spans="1:22" ht="15">
      <c r="A23" s="77" t="s">
        <v>945</v>
      </c>
      <c r="B23" s="78" t="s">
        <v>946</v>
      </c>
      <c r="C23" s="79" t="s">
        <v>954</v>
      </c>
      <c r="D23" s="80" t="s">
        <v>947</v>
      </c>
      <c r="E23" s="78" t="s">
        <v>948</v>
      </c>
      <c r="F23" s="79" t="s">
        <v>955</v>
      </c>
      <c r="G23" s="80" t="s">
        <v>957</v>
      </c>
      <c r="H23" s="77" t="s">
        <v>949</v>
      </c>
      <c r="I23" s="77" t="s">
        <v>956</v>
      </c>
      <c r="J23" s="77" t="s">
        <v>950</v>
      </c>
      <c r="K23" s="170" t="s">
        <v>828</v>
      </c>
      <c r="L23" s="170">
        <v>2025</v>
      </c>
      <c r="M23" s="170">
        <v>2024</v>
      </c>
      <c r="N23" s="170">
        <v>2023</v>
      </c>
      <c r="O23" s="170"/>
      <c r="P23" s="170">
        <v>2025</v>
      </c>
      <c r="Q23" s="170">
        <v>2024</v>
      </c>
      <c r="R23" s="170">
        <v>2023</v>
      </c>
      <c r="S23" s="170"/>
      <c r="T23" s="170">
        <v>2025</v>
      </c>
      <c r="U23" s="170">
        <v>2024</v>
      </c>
      <c r="V23" s="170">
        <v>2023</v>
      </c>
    </row>
    <row r="24" spans="1:22">
      <c r="A24" s="40" t="s">
        <v>369</v>
      </c>
      <c r="B24" s="59">
        <v>30</v>
      </c>
      <c r="C24" s="60">
        <v>42.5</v>
      </c>
      <c r="D24" s="61">
        <v>47.8</v>
      </c>
      <c r="E24" s="59">
        <v>37.200000000000003</v>
      </c>
      <c r="F24" s="60">
        <v>51.9</v>
      </c>
      <c r="G24" s="61">
        <v>57.4</v>
      </c>
      <c r="H24" s="59">
        <v>33.4</v>
      </c>
      <c r="I24" s="60">
        <v>47</v>
      </c>
      <c r="J24" s="61">
        <v>52.4</v>
      </c>
      <c r="K24" s="170" t="s">
        <v>369</v>
      </c>
      <c r="L24" s="170">
        <f>Tabell109[[#This Row],[Män 2025]]</f>
        <v>30</v>
      </c>
      <c r="M24" s="170">
        <f>Tabell109[[#This Row],[Män 2024–2025]]-Tabell109[[#This Row],[Män 2025]]</f>
        <v>12.5</v>
      </c>
      <c r="N24" s="170">
        <f>Tabell109[[#This Row],[Män 2023–2025]]-Tabell109[[#This Row],[Män 2024–2025]]</f>
        <v>5.2999999999999972</v>
      </c>
      <c r="O24" s="170" t="s">
        <v>369</v>
      </c>
      <c r="P24" s="170">
        <f>Tabell109[[#This Row],[Kvinnor 2025]]</f>
        <v>37.200000000000003</v>
      </c>
      <c r="Q24" s="170">
        <f>Tabell109[[#This Row],[Kvinnor 2024-2025]]-Tabell109[[#This Row],[Kvinnor 2025]]</f>
        <v>14.699999999999996</v>
      </c>
      <c r="R24" s="170">
        <f>Tabell109[[#This Row],[Kvinnor 2023–2025]]-Tabell109[[#This Row],[Kvinnor 2024-2025]]</f>
        <v>5.5</v>
      </c>
      <c r="S24" s="170" t="s">
        <v>369</v>
      </c>
      <c r="T24" s="170">
        <f>Tabell109[[#This Row],[Totalt 2025]]</f>
        <v>33.4</v>
      </c>
      <c r="U24" s="170">
        <f>Tabell109[[#This Row],[Totalt 2024–2025]]-Tabell109[[#This Row],[Totalt 2025]]</f>
        <v>13.600000000000001</v>
      </c>
      <c r="V24" s="170">
        <f>Tabell109[[#This Row],[Totalt 2023–2025]]-Tabell109[[#This Row],[Totalt 2024–2025]]</f>
        <v>5.3999999999999986</v>
      </c>
    </row>
    <row r="25" spans="1:22">
      <c r="A25" s="18" t="s">
        <v>355</v>
      </c>
      <c r="B25" s="59">
        <v>35.299999999999997</v>
      </c>
      <c r="C25" s="60">
        <v>51.9</v>
      </c>
      <c r="D25" s="61">
        <v>60.1</v>
      </c>
      <c r="E25" s="59">
        <v>42.5</v>
      </c>
      <c r="F25" s="60">
        <v>62</v>
      </c>
      <c r="G25" s="61">
        <v>70.7</v>
      </c>
      <c r="H25" s="59">
        <v>38.9</v>
      </c>
      <c r="I25" s="60">
        <v>56.9</v>
      </c>
      <c r="J25" s="61">
        <v>65.3</v>
      </c>
      <c r="K25" s="170" t="s">
        <v>355</v>
      </c>
      <c r="L25" s="170">
        <f>Tabell109[[#This Row],[Män 2025]]</f>
        <v>35.299999999999997</v>
      </c>
      <c r="M25" s="170">
        <f>Tabell109[[#This Row],[Män 2024–2025]]-Tabell109[[#This Row],[Män 2025]]</f>
        <v>16.600000000000001</v>
      </c>
      <c r="N25" s="170">
        <f>Tabell109[[#This Row],[Män 2023–2025]]-Tabell109[[#This Row],[Män 2024–2025]]</f>
        <v>8.2000000000000028</v>
      </c>
      <c r="O25" s="170" t="s">
        <v>355</v>
      </c>
      <c r="P25" s="170">
        <f>Tabell109[[#This Row],[Kvinnor 2025]]</f>
        <v>42.5</v>
      </c>
      <c r="Q25" s="170">
        <f>Tabell109[[#This Row],[Kvinnor 2024-2025]]-Tabell109[[#This Row],[Kvinnor 2025]]</f>
        <v>19.5</v>
      </c>
      <c r="R25" s="170">
        <f>Tabell109[[#This Row],[Kvinnor 2023–2025]]-Tabell109[[#This Row],[Kvinnor 2024-2025]]</f>
        <v>8.7000000000000028</v>
      </c>
      <c r="S25" s="170" t="s">
        <v>355</v>
      </c>
      <c r="T25" s="170">
        <f>Tabell109[[#This Row],[Totalt 2025]]</f>
        <v>38.9</v>
      </c>
      <c r="U25" s="170">
        <f>Tabell109[[#This Row],[Totalt 2024–2025]]-Tabell109[[#This Row],[Totalt 2025]]</f>
        <v>18</v>
      </c>
      <c r="V25" s="170">
        <f>Tabell109[[#This Row],[Totalt 2023–2025]]-Tabell109[[#This Row],[Totalt 2024–2025]]</f>
        <v>8.3999999999999986</v>
      </c>
    </row>
    <row r="26" spans="1:22">
      <c r="A26" s="18" t="s">
        <v>356</v>
      </c>
      <c r="B26" s="59">
        <v>37.200000000000003</v>
      </c>
      <c r="C26" s="60">
        <v>53.7</v>
      </c>
      <c r="D26" s="61">
        <v>61.6</v>
      </c>
      <c r="E26" s="59">
        <v>45.1</v>
      </c>
      <c r="F26" s="60">
        <v>64.8</v>
      </c>
      <c r="G26" s="61">
        <v>73.5</v>
      </c>
      <c r="H26" s="59">
        <v>41.1</v>
      </c>
      <c r="I26" s="60">
        <v>59.1</v>
      </c>
      <c r="J26" s="61">
        <v>67.400000000000006</v>
      </c>
      <c r="K26" s="170" t="s">
        <v>356</v>
      </c>
      <c r="L26" s="170">
        <f>Tabell109[[#This Row],[Män 2025]]</f>
        <v>37.200000000000003</v>
      </c>
      <c r="M26" s="170">
        <f>Tabell109[[#This Row],[Män 2024–2025]]-Tabell109[[#This Row],[Män 2025]]</f>
        <v>16.5</v>
      </c>
      <c r="N26" s="170">
        <f>Tabell109[[#This Row],[Män 2023–2025]]-Tabell109[[#This Row],[Män 2024–2025]]</f>
        <v>7.8999999999999986</v>
      </c>
      <c r="O26" s="170" t="s">
        <v>356</v>
      </c>
      <c r="P26" s="170">
        <f>Tabell109[[#This Row],[Kvinnor 2025]]</f>
        <v>45.1</v>
      </c>
      <c r="Q26" s="170">
        <f>Tabell109[[#This Row],[Kvinnor 2024-2025]]-Tabell109[[#This Row],[Kvinnor 2025]]</f>
        <v>19.699999999999996</v>
      </c>
      <c r="R26" s="170">
        <f>Tabell109[[#This Row],[Kvinnor 2023–2025]]-Tabell109[[#This Row],[Kvinnor 2024-2025]]</f>
        <v>8.7000000000000028</v>
      </c>
      <c r="S26" s="170" t="s">
        <v>356</v>
      </c>
      <c r="T26" s="170">
        <f>Tabell109[[#This Row],[Totalt 2025]]</f>
        <v>41.1</v>
      </c>
      <c r="U26" s="170">
        <f>Tabell109[[#This Row],[Totalt 2024–2025]]-Tabell109[[#This Row],[Totalt 2025]]</f>
        <v>18</v>
      </c>
      <c r="V26" s="170">
        <f>Tabell109[[#This Row],[Totalt 2023–2025]]-Tabell109[[#This Row],[Totalt 2024–2025]]</f>
        <v>8.3000000000000043</v>
      </c>
    </row>
    <row r="27" spans="1:22">
      <c r="A27" s="18" t="s">
        <v>357</v>
      </c>
      <c r="B27" s="59">
        <v>39.4</v>
      </c>
      <c r="C27" s="60">
        <v>54.8</v>
      </c>
      <c r="D27" s="61">
        <v>62.3</v>
      </c>
      <c r="E27" s="59">
        <v>47.4</v>
      </c>
      <c r="F27" s="60">
        <v>65.8</v>
      </c>
      <c r="G27" s="61">
        <v>73.7</v>
      </c>
      <c r="H27" s="59">
        <v>43.3</v>
      </c>
      <c r="I27" s="60">
        <v>60.2</v>
      </c>
      <c r="J27" s="61">
        <v>67.8</v>
      </c>
      <c r="K27" s="170" t="s">
        <v>357</v>
      </c>
      <c r="L27" s="170">
        <f>Tabell109[[#This Row],[Män 2025]]</f>
        <v>39.4</v>
      </c>
      <c r="M27" s="170">
        <f>Tabell109[[#This Row],[Män 2024–2025]]-Tabell109[[#This Row],[Män 2025]]</f>
        <v>15.399999999999999</v>
      </c>
      <c r="N27" s="170">
        <f>Tabell109[[#This Row],[Män 2023–2025]]-Tabell109[[#This Row],[Män 2024–2025]]</f>
        <v>7.5</v>
      </c>
      <c r="O27" s="170" t="s">
        <v>357</v>
      </c>
      <c r="P27" s="170">
        <f>Tabell109[[#This Row],[Kvinnor 2025]]</f>
        <v>47.4</v>
      </c>
      <c r="Q27" s="170">
        <f>Tabell109[[#This Row],[Kvinnor 2024-2025]]-Tabell109[[#This Row],[Kvinnor 2025]]</f>
        <v>18.399999999999999</v>
      </c>
      <c r="R27" s="170">
        <f>Tabell109[[#This Row],[Kvinnor 2023–2025]]-Tabell109[[#This Row],[Kvinnor 2024-2025]]</f>
        <v>7.9000000000000057</v>
      </c>
      <c r="S27" s="170" t="s">
        <v>357</v>
      </c>
      <c r="T27" s="170">
        <f>Tabell109[[#This Row],[Totalt 2025]]</f>
        <v>43.3</v>
      </c>
      <c r="U27" s="170">
        <f>Tabell109[[#This Row],[Totalt 2024–2025]]-Tabell109[[#This Row],[Totalt 2025]]</f>
        <v>16.900000000000006</v>
      </c>
      <c r="V27" s="170">
        <f>Tabell109[[#This Row],[Totalt 2023–2025]]-Tabell109[[#This Row],[Totalt 2024–2025]]</f>
        <v>7.5999999999999943</v>
      </c>
    </row>
    <row r="28" spans="1:22">
      <c r="A28" s="18" t="s">
        <v>358</v>
      </c>
      <c r="B28" s="59">
        <v>43.4</v>
      </c>
      <c r="C28" s="60">
        <v>58.4</v>
      </c>
      <c r="D28" s="61">
        <v>65.3</v>
      </c>
      <c r="E28" s="59">
        <v>51.6</v>
      </c>
      <c r="F28" s="60">
        <v>69.2</v>
      </c>
      <c r="G28" s="61">
        <v>76.400000000000006</v>
      </c>
      <c r="H28" s="59">
        <v>47.4</v>
      </c>
      <c r="I28" s="60">
        <v>63.7</v>
      </c>
      <c r="J28" s="61">
        <v>70.7</v>
      </c>
      <c r="K28" s="170" t="s">
        <v>358</v>
      </c>
      <c r="L28" s="170">
        <f>Tabell109[[#This Row],[Män 2025]]</f>
        <v>43.4</v>
      </c>
      <c r="M28" s="170">
        <f>Tabell109[[#This Row],[Män 2024–2025]]-Tabell109[[#This Row],[Män 2025]]</f>
        <v>15</v>
      </c>
      <c r="N28" s="170">
        <f>Tabell109[[#This Row],[Män 2023–2025]]-Tabell109[[#This Row],[Män 2024–2025]]</f>
        <v>6.8999999999999986</v>
      </c>
      <c r="O28" s="170" t="s">
        <v>358</v>
      </c>
      <c r="P28" s="170">
        <f>Tabell109[[#This Row],[Kvinnor 2025]]</f>
        <v>51.6</v>
      </c>
      <c r="Q28" s="170">
        <f>Tabell109[[#This Row],[Kvinnor 2024-2025]]-Tabell109[[#This Row],[Kvinnor 2025]]</f>
        <v>17.600000000000001</v>
      </c>
      <c r="R28" s="170">
        <f>Tabell109[[#This Row],[Kvinnor 2023–2025]]-Tabell109[[#This Row],[Kvinnor 2024-2025]]</f>
        <v>7.2000000000000028</v>
      </c>
      <c r="S28" s="170" t="s">
        <v>358</v>
      </c>
      <c r="T28" s="170">
        <f>Tabell109[[#This Row],[Totalt 2025]]</f>
        <v>47.4</v>
      </c>
      <c r="U28" s="170">
        <f>Tabell109[[#This Row],[Totalt 2024–2025]]-Tabell109[[#This Row],[Totalt 2025]]</f>
        <v>16.300000000000004</v>
      </c>
      <c r="V28" s="170">
        <f>Tabell109[[#This Row],[Totalt 2023–2025]]-Tabell109[[#This Row],[Totalt 2024–2025]]</f>
        <v>7</v>
      </c>
    </row>
    <row r="29" spans="1:22">
      <c r="A29" s="18" t="s">
        <v>359</v>
      </c>
      <c r="B29" s="59">
        <v>48.4</v>
      </c>
      <c r="C29" s="60">
        <v>63</v>
      </c>
      <c r="D29" s="61">
        <v>69.3</v>
      </c>
      <c r="E29" s="59">
        <v>56.1</v>
      </c>
      <c r="F29" s="60">
        <v>72.8</v>
      </c>
      <c r="G29" s="61">
        <v>79.3</v>
      </c>
      <c r="H29" s="59">
        <v>52.2</v>
      </c>
      <c r="I29" s="60">
        <v>67.8</v>
      </c>
      <c r="J29" s="61">
        <v>74.2</v>
      </c>
      <c r="K29" s="170" t="s">
        <v>359</v>
      </c>
      <c r="L29" s="170">
        <f>Tabell109[[#This Row],[Män 2025]]</f>
        <v>48.4</v>
      </c>
      <c r="M29" s="170">
        <f>Tabell109[[#This Row],[Män 2024–2025]]-Tabell109[[#This Row],[Män 2025]]</f>
        <v>14.600000000000001</v>
      </c>
      <c r="N29" s="170">
        <f>Tabell109[[#This Row],[Män 2023–2025]]-Tabell109[[#This Row],[Män 2024–2025]]</f>
        <v>6.2999999999999972</v>
      </c>
      <c r="O29" s="170" t="s">
        <v>359</v>
      </c>
      <c r="P29" s="170">
        <f>Tabell109[[#This Row],[Kvinnor 2025]]</f>
        <v>56.1</v>
      </c>
      <c r="Q29" s="170">
        <f>Tabell109[[#This Row],[Kvinnor 2024-2025]]-Tabell109[[#This Row],[Kvinnor 2025]]</f>
        <v>16.699999999999996</v>
      </c>
      <c r="R29" s="170">
        <f>Tabell109[[#This Row],[Kvinnor 2023–2025]]-Tabell109[[#This Row],[Kvinnor 2024-2025]]</f>
        <v>6.5</v>
      </c>
      <c r="S29" s="170" t="s">
        <v>359</v>
      </c>
      <c r="T29" s="170">
        <f>Tabell109[[#This Row],[Totalt 2025]]</f>
        <v>52.2</v>
      </c>
      <c r="U29" s="170">
        <f>Tabell109[[#This Row],[Totalt 2024–2025]]-Tabell109[[#This Row],[Totalt 2025]]</f>
        <v>15.599999999999994</v>
      </c>
      <c r="V29" s="170">
        <f>Tabell109[[#This Row],[Totalt 2023–2025]]-Tabell109[[#This Row],[Totalt 2024–2025]]</f>
        <v>6.4000000000000057</v>
      </c>
    </row>
    <row r="30" spans="1:22">
      <c r="A30" s="18" t="s">
        <v>360</v>
      </c>
      <c r="B30" s="59">
        <v>52.3</v>
      </c>
      <c r="C30" s="60">
        <v>66.099999999999994</v>
      </c>
      <c r="D30" s="61">
        <v>71.900000000000006</v>
      </c>
      <c r="E30" s="59">
        <v>60.1</v>
      </c>
      <c r="F30" s="60">
        <v>75.400000000000006</v>
      </c>
      <c r="G30" s="61">
        <v>81</v>
      </c>
      <c r="H30" s="59">
        <v>56.1</v>
      </c>
      <c r="I30" s="60">
        <v>70.7</v>
      </c>
      <c r="J30" s="61">
        <v>76.400000000000006</v>
      </c>
      <c r="K30" s="170" t="s">
        <v>360</v>
      </c>
      <c r="L30" s="170">
        <f>Tabell109[[#This Row],[Män 2025]]</f>
        <v>52.3</v>
      </c>
      <c r="M30" s="170">
        <f>Tabell109[[#This Row],[Män 2024–2025]]-Tabell109[[#This Row],[Män 2025]]</f>
        <v>13.799999999999997</v>
      </c>
      <c r="N30" s="170">
        <f>Tabell109[[#This Row],[Män 2023–2025]]-Tabell109[[#This Row],[Män 2024–2025]]</f>
        <v>5.8000000000000114</v>
      </c>
      <c r="O30" s="170" t="s">
        <v>360</v>
      </c>
      <c r="P30" s="170">
        <f>Tabell109[[#This Row],[Kvinnor 2025]]</f>
        <v>60.1</v>
      </c>
      <c r="Q30" s="170">
        <f>Tabell109[[#This Row],[Kvinnor 2024-2025]]-Tabell109[[#This Row],[Kvinnor 2025]]</f>
        <v>15.300000000000004</v>
      </c>
      <c r="R30" s="170">
        <f>Tabell109[[#This Row],[Kvinnor 2023–2025]]-Tabell109[[#This Row],[Kvinnor 2024-2025]]</f>
        <v>5.5999999999999943</v>
      </c>
      <c r="S30" s="170" t="s">
        <v>360</v>
      </c>
      <c r="T30" s="170">
        <f>Tabell109[[#This Row],[Totalt 2025]]</f>
        <v>56.1</v>
      </c>
      <c r="U30" s="170">
        <f>Tabell109[[#This Row],[Totalt 2024–2025]]-Tabell109[[#This Row],[Totalt 2025]]</f>
        <v>14.600000000000001</v>
      </c>
      <c r="V30" s="170">
        <f>Tabell109[[#This Row],[Totalt 2023–2025]]-Tabell109[[#This Row],[Totalt 2024–2025]]</f>
        <v>5.7000000000000028</v>
      </c>
    </row>
    <row r="31" spans="1:22">
      <c r="A31" s="18" t="s">
        <v>361</v>
      </c>
      <c r="B31" s="59">
        <v>58.2</v>
      </c>
      <c r="C31" s="60">
        <v>71.3</v>
      </c>
      <c r="D31" s="61">
        <v>76.599999999999994</v>
      </c>
      <c r="E31" s="59">
        <v>65.8</v>
      </c>
      <c r="F31" s="60">
        <v>79.8</v>
      </c>
      <c r="G31" s="61">
        <v>84.8</v>
      </c>
      <c r="H31" s="59">
        <v>62</v>
      </c>
      <c r="I31" s="60">
        <v>75.5</v>
      </c>
      <c r="J31" s="61">
        <v>80.7</v>
      </c>
      <c r="K31" s="170" t="s">
        <v>361</v>
      </c>
      <c r="L31" s="170">
        <f>Tabell109[[#This Row],[Män 2025]]</f>
        <v>58.2</v>
      </c>
      <c r="M31" s="170">
        <f>Tabell109[[#This Row],[Män 2024–2025]]-Tabell109[[#This Row],[Män 2025]]</f>
        <v>13.099999999999994</v>
      </c>
      <c r="N31" s="170">
        <f>Tabell109[[#This Row],[Män 2023–2025]]-Tabell109[[#This Row],[Män 2024–2025]]</f>
        <v>5.2999999999999972</v>
      </c>
      <c r="O31" s="170" t="s">
        <v>361</v>
      </c>
      <c r="P31" s="170">
        <f>Tabell109[[#This Row],[Kvinnor 2025]]</f>
        <v>65.8</v>
      </c>
      <c r="Q31" s="170">
        <f>Tabell109[[#This Row],[Kvinnor 2024-2025]]-Tabell109[[#This Row],[Kvinnor 2025]]</f>
        <v>14</v>
      </c>
      <c r="R31" s="170">
        <f>Tabell109[[#This Row],[Kvinnor 2023–2025]]-Tabell109[[#This Row],[Kvinnor 2024-2025]]</f>
        <v>5</v>
      </c>
      <c r="S31" s="170" t="s">
        <v>361</v>
      </c>
      <c r="T31" s="170">
        <f>Tabell109[[#This Row],[Totalt 2025]]</f>
        <v>62</v>
      </c>
      <c r="U31" s="170">
        <f>Tabell109[[#This Row],[Totalt 2024–2025]]-Tabell109[[#This Row],[Totalt 2025]]</f>
        <v>13.5</v>
      </c>
      <c r="V31" s="170">
        <f>Tabell109[[#This Row],[Totalt 2023–2025]]-Tabell109[[#This Row],[Totalt 2024–2025]]</f>
        <v>5.2000000000000028</v>
      </c>
    </row>
    <row r="32" spans="1:22">
      <c r="A32" s="18" t="s">
        <v>362</v>
      </c>
      <c r="B32" s="59">
        <v>62.9</v>
      </c>
      <c r="C32" s="60">
        <v>74.5</v>
      </c>
      <c r="D32" s="61">
        <v>79</v>
      </c>
      <c r="E32" s="59">
        <v>69.900000000000006</v>
      </c>
      <c r="F32" s="60">
        <v>81.8</v>
      </c>
      <c r="G32" s="61">
        <v>85.7</v>
      </c>
      <c r="H32" s="59">
        <v>66.400000000000006</v>
      </c>
      <c r="I32" s="60">
        <v>78.2</v>
      </c>
      <c r="J32" s="61">
        <v>82.4</v>
      </c>
      <c r="K32" s="170" t="s">
        <v>362</v>
      </c>
      <c r="L32" s="170">
        <f>Tabell109[[#This Row],[Män 2025]]</f>
        <v>62.9</v>
      </c>
      <c r="M32" s="170">
        <f>Tabell109[[#This Row],[Män 2024–2025]]-Tabell109[[#This Row],[Män 2025]]</f>
        <v>11.600000000000001</v>
      </c>
      <c r="N32" s="170">
        <f>Tabell109[[#This Row],[Män 2023–2025]]-Tabell109[[#This Row],[Män 2024–2025]]</f>
        <v>4.5</v>
      </c>
      <c r="O32" s="170" t="s">
        <v>362</v>
      </c>
      <c r="P32" s="170">
        <f>Tabell109[[#This Row],[Kvinnor 2025]]</f>
        <v>69.900000000000006</v>
      </c>
      <c r="Q32" s="170">
        <f>Tabell109[[#This Row],[Kvinnor 2024-2025]]-Tabell109[[#This Row],[Kvinnor 2025]]</f>
        <v>11.899999999999991</v>
      </c>
      <c r="R32" s="170">
        <f>Tabell109[[#This Row],[Kvinnor 2023–2025]]-Tabell109[[#This Row],[Kvinnor 2024-2025]]</f>
        <v>3.9000000000000057</v>
      </c>
      <c r="S32" s="170" t="s">
        <v>362</v>
      </c>
      <c r="T32" s="170">
        <f>Tabell109[[#This Row],[Totalt 2025]]</f>
        <v>66.400000000000006</v>
      </c>
      <c r="U32" s="170">
        <f>Tabell109[[#This Row],[Totalt 2024–2025]]-Tabell109[[#This Row],[Totalt 2025]]</f>
        <v>11.799999999999997</v>
      </c>
      <c r="V32" s="170">
        <f>Tabell109[[#This Row],[Totalt 2023–2025]]-Tabell109[[#This Row],[Totalt 2024–2025]]</f>
        <v>4.2000000000000028</v>
      </c>
    </row>
    <row r="33" spans="1:31">
      <c r="A33" s="18" t="s">
        <v>363</v>
      </c>
      <c r="B33" s="59">
        <v>67.3</v>
      </c>
      <c r="C33" s="60">
        <v>77.900000000000006</v>
      </c>
      <c r="D33" s="61">
        <v>81.8</v>
      </c>
      <c r="E33" s="59">
        <v>73.400000000000006</v>
      </c>
      <c r="F33" s="60">
        <v>84</v>
      </c>
      <c r="G33" s="61">
        <v>87.4</v>
      </c>
      <c r="H33" s="59">
        <v>70.400000000000006</v>
      </c>
      <c r="I33" s="60">
        <v>81</v>
      </c>
      <c r="J33" s="61">
        <v>84.7</v>
      </c>
      <c r="K33" s="170" t="s">
        <v>363</v>
      </c>
      <c r="L33" s="170">
        <f>Tabell109[[#This Row],[Män 2025]]</f>
        <v>67.3</v>
      </c>
      <c r="M33" s="170">
        <f>Tabell109[[#This Row],[Män 2024–2025]]-Tabell109[[#This Row],[Män 2025]]</f>
        <v>10.600000000000009</v>
      </c>
      <c r="N33" s="170">
        <f>Tabell109[[#This Row],[Män 2023–2025]]-Tabell109[[#This Row],[Män 2024–2025]]</f>
        <v>3.8999999999999915</v>
      </c>
      <c r="O33" s="170" t="s">
        <v>363</v>
      </c>
      <c r="P33" s="170">
        <f>Tabell109[[#This Row],[Kvinnor 2025]]</f>
        <v>73.400000000000006</v>
      </c>
      <c r="Q33" s="170">
        <f>Tabell109[[#This Row],[Kvinnor 2024-2025]]-Tabell109[[#This Row],[Kvinnor 2025]]</f>
        <v>10.599999999999994</v>
      </c>
      <c r="R33" s="170">
        <f>Tabell109[[#This Row],[Kvinnor 2023–2025]]-Tabell109[[#This Row],[Kvinnor 2024-2025]]</f>
        <v>3.4000000000000057</v>
      </c>
      <c r="S33" s="170" t="s">
        <v>363</v>
      </c>
      <c r="T33" s="170">
        <f>Tabell109[[#This Row],[Totalt 2025]]</f>
        <v>70.400000000000006</v>
      </c>
      <c r="U33" s="170">
        <f>Tabell109[[#This Row],[Totalt 2024–2025]]-Tabell109[[#This Row],[Totalt 2025]]</f>
        <v>10.599999999999994</v>
      </c>
      <c r="V33" s="170">
        <f>Tabell109[[#This Row],[Totalt 2023–2025]]-Tabell109[[#This Row],[Totalt 2024–2025]]</f>
        <v>3.7000000000000028</v>
      </c>
    </row>
    <row r="34" spans="1:31">
      <c r="A34" s="18" t="s">
        <v>364</v>
      </c>
      <c r="B34" s="59">
        <v>69.099999999999994</v>
      </c>
      <c r="C34" s="60">
        <v>79.5</v>
      </c>
      <c r="D34" s="61">
        <v>83.6</v>
      </c>
      <c r="E34" s="59">
        <v>73.099999999999994</v>
      </c>
      <c r="F34" s="60">
        <v>83.7</v>
      </c>
      <c r="G34" s="61">
        <v>87.3</v>
      </c>
      <c r="H34" s="59">
        <v>71.2</v>
      </c>
      <c r="I34" s="60">
        <v>81.7</v>
      </c>
      <c r="J34" s="61">
        <v>85.5</v>
      </c>
      <c r="K34" s="170" t="s">
        <v>364</v>
      </c>
      <c r="L34" s="170">
        <f>Tabell109[[#This Row],[Män 2025]]</f>
        <v>69.099999999999994</v>
      </c>
      <c r="M34" s="170">
        <f>Tabell109[[#This Row],[Män 2024–2025]]-Tabell109[[#This Row],[Män 2025]]</f>
        <v>10.400000000000006</v>
      </c>
      <c r="N34" s="170">
        <f>Tabell109[[#This Row],[Män 2023–2025]]-Tabell109[[#This Row],[Män 2024–2025]]</f>
        <v>4.0999999999999943</v>
      </c>
      <c r="O34" s="170" t="s">
        <v>364</v>
      </c>
      <c r="P34" s="170">
        <f>Tabell109[[#This Row],[Kvinnor 2025]]</f>
        <v>73.099999999999994</v>
      </c>
      <c r="Q34" s="170">
        <f>Tabell109[[#This Row],[Kvinnor 2024-2025]]-Tabell109[[#This Row],[Kvinnor 2025]]</f>
        <v>10.600000000000009</v>
      </c>
      <c r="R34" s="170">
        <f>Tabell109[[#This Row],[Kvinnor 2023–2025]]-Tabell109[[#This Row],[Kvinnor 2024-2025]]</f>
        <v>3.5999999999999943</v>
      </c>
      <c r="S34" s="170" t="s">
        <v>364</v>
      </c>
      <c r="T34" s="170">
        <f>Tabell109[[#This Row],[Totalt 2025]]</f>
        <v>71.2</v>
      </c>
      <c r="U34" s="170">
        <f>Tabell109[[#This Row],[Totalt 2024–2025]]-Tabell109[[#This Row],[Totalt 2025]]</f>
        <v>10.5</v>
      </c>
      <c r="V34" s="170">
        <f>Tabell109[[#This Row],[Totalt 2023–2025]]-Tabell109[[#This Row],[Totalt 2024–2025]]</f>
        <v>3.7999999999999972</v>
      </c>
    </row>
    <row r="35" spans="1:31">
      <c r="A35" s="18" t="s">
        <v>365</v>
      </c>
      <c r="B35" s="59">
        <v>71.599999999999994</v>
      </c>
      <c r="C35" s="60">
        <v>83.6</v>
      </c>
      <c r="D35" s="61">
        <v>88.7</v>
      </c>
      <c r="E35" s="59">
        <v>73</v>
      </c>
      <c r="F35" s="60">
        <v>84.8</v>
      </c>
      <c r="G35" s="61">
        <v>89.6</v>
      </c>
      <c r="H35" s="59">
        <v>72.400000000000006</v>
      </c>
      <c r="I35" s="60">
        <v>84.3</v>
      </c>
      <c r="J35" s="61">
        <v>89.2</v>
      </c>
      <c r="K35" s="170" t="s">
        <v>365</v>
      </c>
      <c r="L35" s="170">
        <f>Tabell109[[#This Row],[Män 2025]]</f>
        <v>71.599999999999994</v>
      </c>
      <c r="M35" s="170">
        <f>Tabell109[[#This Row],[Män 2024–2025]]-Tabell109[[#This Row],[Män 2025]]</f>
        <v>12</v>
      </c>
      <c r="N35" s="170">
        <f>Tabell109[[#This Row],[Män 2023–2025]]-Tabell109[[#This Row],[Män 2024–2025]]</f>
        <v>5.1000000000000085</v>
      </c>
      <c r="O35" s="170" t="s">
        <v>365</v>
      </c>
      <c r="P35" s="170">
        <f>Tabell109[[#This Row],[Kvinnor 2025]]</f>
        <v>73</v>
      </c>
      <c r="Q35" s="170">
        <f>Tabell109[[#This Row],[Kvinnor 2024-2025]]-Tabell109[[#This Row],[Kvinnor 2025]]</f>
        <v>11.799999999999997</v>
      </c>
      <c r="R35" s="170">
        <f>Tabell109[[#This Row],[Kvinnor 2023–2025]]-Tabell109[[#This Row],[Kvinnor 2024-2025]]</f>
        <v>4.7999999999999972</v>
      </c>
      <c r="S35" s="170" t="s">
        <v>365</v>
      </c>
      <c r="T35" s="170">
        <f>Tabell109[[#This Row],[Totalt 2025]]</f>
        <v>72.400000000000006</v>
      </c>
      <c r="U35" s="170">
        <f>Tabell109[[#This Row],[Totalt 2024–2025]]-Tabell109[[#This Row],[Totalt 2025]]</f>
        <v>11.899999999999991</v>
      </c>
      <c r="V35" s="170">
        <f>Tabell109[[#This Row],[Totalt 2023–2025]]-Tabell109[[#This Row],[Totalt 2024–2025]]</f>
        <v>4.9000000000000057</v>
      </c>
    </row>
    <row r="36" spans="1:31">
      <c r="A36" s="18" t="s">
        <v>366</v>
      </c>
      <c r="B36" s="59">
        <v>65.400000000000006</v>
      </c>
      <c r="C36" s="60">
        <v>79.900000000000006</v>
      </c>
      <c r="D36" s="61">
        <v>87.1</v>
      </c>
      <c r="E36" s="59">
        <v>62.7</v>
      </c>
      <c r="F36" s="60">
        <v>76.400000000000006</v>
      </c>
      <c r="G36" s="61">
        <v>83.3</v>
      </c>
      <c r="H36" s="59">
        <v>63.8</v>
      </c>
      <c r="I36" s="60">
        <v>77.8</v>
      </c>
      <c r="J36" s="61">
        <v>84.9</v>
      </c>
      <c r="K36" s="170" t="s">
        <v>366</v>
      </c>
      <c r="L36" s="170">
        <f>Tabell109[[#This Row],[Män 2025]]</f>
        <v>65.400000000000006</v>
      </c>
      <c r="M36" s="170">
        <f>Tabell109[[#This Row],[Män 2024–2025]]-Tabell109[[#This Row],[Män 2025]]</f>
        <v>14.5</v>
      </c>
      <c r="N36" s="170">
        <f>Tabell109[[#This Row],[Män 2023–2025]]-Tabell109[[#This Row],[Män 2024–2025]]</f>
        <v>7.1999999999999886</v>
      </c>
      <c r="O36" s="170" t="s">
        <v>366</v>
      </c>
      <c r="P36" s="170">
        <f>Tabell109[[#This Row],[Kvinnor 2025]]</f>
        <v>62.7</v>
      </c>
      <c r="Q36" s="170">
        <f>Tabell109[[#This Row],[Kvinnor 2024-2025]]-Tabell109[[#This Row],[Kvinnor 2025]]</f>
        <v>13.700000000000003</v>
      </c>
      <c r="R36" s="170">
        <f>Tabell109[[#This Row],[Kvinnor 2023–2025]]-Tabell109[[#This Row],[Kvinnor 2024-2025]]</f>
        <v>6.8999999999999915</v>
      </c>
      <c r="S36" s="170" t="s">
        <v>366</v>
      </c>
      <c r="T36" s="170">
        <f>Tabell109[[#This Row],[Totalt 2025]]</f>
        <v>63.8</v>
      </c>
      <c r="U36" s="170">
        <f>Tabell109[[#This Row],[Totalt 2024–2025]]-Tabell109[[#This Row],[Totalt 2025]]</f>
        <v>14</v>
      </c>
      <c r="V36" s="170">
        <f>Tabell109[[#This Row],[Totalt 2023–2025]]-Tabell109[[#This Row],[Totalt 2024–2025]]</f>
        <v>7.1000000000000085</v>
      </c>
    </row>
    <row r="37" spans="1:31">
      <c r="A37" s="18" t="s">
        <v>367</v>
      </c>
      <c r="B37" s="59">
        <v>52.9</v>
      </c>
      <c r="C37" s="60">
        <v>72.3</v>
      </c>
      <c r="D37" s="61">
        <v>83.8</v>
      </c>
      <c r="E37" s="59">
        <v>43.8</v>
      </c>
      <c r="F37" s="60">
        <v>60</v>
      </c>
      <c r="G37" s="61">
        <v>70.8</v>
      </c>
      <c r="H37" s="59">
        <v>46.8</v>
      </c>
      <c r="I37" s="60">
        <v>64</v>
      </c>
      <c r="J37" s="61">
        <v>75</v>
      </c>
      <c r="K37" s="170" t="s">
        <v>367</v>
      </c>
      <c r="L37" s="170">
        <f>Tabell109[[#This Row],[Män 2025]]</f>
        <v>52.9</v>
      </c>
      <c r="M37" s="170">
        <f>Tabell109[[#This Row],[Män 2024–2025]]-Tabell109[[#This Row],[Män 2025]]</f>
        <v>19.399999999999999</v>
      </c>
      <c r="N37" s="170">
        <f>Tabell109[[#This Row],[Män 2023–2025]]-Tabell109[[#This Row],[Män 2024–2025]]</f>
        <v>11.5</v>
      </c>
      <c r="O37" s="170" t="s">
        <v>367</v>
      </c>
      <c r="P37" s="170">
        <f>Tabell109[[#This Row],[Kvinnor 2025]]</f>
        <v>43.8</v>
      </c>
      <c r="Q37" s="170">
        <f>Tabell109[[#This Row],[Kvinnor 2024-2025]]-Tabell109[[#This Row],[Kvinnor 2025]]</f>
        <v>16.200000000000003</v>
      </c>
      <c r="R37" s="170">
        <f>Tabell109[[#This Row],[Kvinnor 2023–2025]]-Tabell109[[#This Row],[Kvinnor 2024-2025]]</f>
        <v>10.799999999999997</v>
      </c>
      <c r="S37" s="170" t="s">
        <v>367</v>
      </c>
      <c r="T37" s="170">
        <f>Tabell109[[#This Row],[Totalt 2025]]</f>
        <v>46.8</v>
      </c>
      <c r="U37" s="170">
        <f>Tabell109[[#This Row],[Totalt 2024–2025]]-Tabell109[[#This Row],[Totalt 2025]]</f>
        <v>17.200000000000003</v>
      </c>
      <c r="V37" s="170">
        <f>Tabell109[[#This Row],[Totalt 2023–2025]]-Tabell109[[#This Row],[Totalt 2024–2025]]</f>
        <v>11</v>
      </c>
    </row>
    <row r="38" spans="1:31">
      <c r="A38" s="18" t="s">
        <v>274</v>
      </c>
      <c r="B38" s="62">
        <v>49</v>
      </c>
      <c r="C38" s="63">
        <v>62.9</v>
      </c>
      <c r="D38" s="64">
        <v>69</v>
      </c>
      <c r="E38" s="62">
        <v>56.2</v>
      </c>
      <c r="F38" s="63">
        <v>71.599999999999994</v>
      </c>
      <c r="G38" s="64">
        <v>77.8</v>
      </c>
      <c r="H38" s="62">
        <v>52.6</v>
      </c>
      <c r="I38" s="63">
        <v>67.3</v>
      </c>
      <c r="J38" s="64">
        <v>73.400000000000006</v>
      </c>
      <c r="O38" s="170"/>
      <c r="P38" s="170"/>
      <c r="Q38" s="170"/>
      <c r="R38" s="170"/>
    </row>
    <row r="39" spans="1:31">
      <c r="A39" s="22" t="s">
        <v>368</v>
      </c>
      <c r="B39" s="59"/>
      <c r="C39" s="60"/>
      <c r="D39" s="61"/>
      <c r="E39" s="59"/>
      <c r="F39" s="60"/>
      <c r="G39" s="61"/>
      <c r="H39" s="59"/>
      <c r="I39" s="60"/>
      <c r="J39" s="61"/>
    </row>
    <row r="40" spans="1:31" ht="17.25">
      <c r="A40" s="81" t="s">
        <v>372</v>
      </c>
    </row>
    <row r="41" spans="1:31" ht="17.25">
      <c r="A41" s="52" t="s">
        <v>373</v>
      </c>
    </row>
    <row r="42" spans="1:31" ht="15">
      <c r="A42" s="21" t="s">
        <v>374</v>
      </c>
      <c r="B42" s="21" t="s">
        <v>375</v>
      </c>
      <c r="C42" s="21" t="s">
        <v>376</v>
      </c>
      <c r="D42" s="21" t="s">
        <v>377</v>
      </c>
      <c r="E42" s="21" t="s">
        <v>378</v>
      </c>
      <c r="F42" s="21" t="s">
        <v>379</v>
      </c>
      <c r="G42" s="21" t="s">
        <v>380</v>
      </c>
      <c r="H42" s="21" t="s">
        <v>381</v>
      </c>
      <c r="I42" s="21" t="s">
        <v>382</v>
      </c>
      <c r="J42" s="21" t="s">
        <v>383</v>
      </c>
      <c r="K42" s="21" t="s">
        <v>384</v>
      </c>
      <c r="L42" s="21" t="s">
        <v>385</v>
      </c>
      <c r="M42" s="21" t="s">
        <v>386</v>
      </c>
      <c r="N42" s="21" t="s">
        <v>387</v>
      </c>
      <c r="O42" s="21" t="s">
        <v>388</v>
      </c>
      <c r="P42" s="21" t="s">
        <v>389</v>
      </c>
      <c r="Q42" s="21" t="s">
        <v>390</v>
      </c>
      <c r="R42" s="21" t="s">
        <v>391</v>
      </c>
      <c r="S42" s="21" t="s">
        <v>392</v>
      </c>
      <c r="T42" s="21" t="s">
        <v>393</v>
      </c>
      <c r="U42" s="21" t="s">
        <v>394</v>
      </c>
      <c r="V42" s="21" t="s">
        <v>395</v>
      </c>
      <c r="W42" s="21" t="s">
        <v>396</v>
      </c>
      <c r="X42" s="21" t="s">
        <v>397</v>
      </c>
      <c r="Y42" s="21" t="s">
        <v>398</v>
      </c>
      <c r="Z42" s="21" t="s">
        <v>399</v>
      </c>
      <c r="AA42" s="21" t="s">
        <v>400</v>
      </c>
      <c r="AB42" s="21" t="s">
        <v>401</v>
      </c>
      <c r="AC42" s="21" t="s">
        <v>951</v>
      </c>
      <c r="AD42" s="21" t="s">
        <v>952</v>
      </c>
      <c r="AE42" s="21" t="s">
        <v>953</v>
      </c>
    </row>
    <row r="43" spans="1:31">
      <c r="A43" s="68" t="s">
        <v>369</v>
      </c>
      <c r="B43" s="68">
        <v>353254</v>
      </c>
      <c r="C43" s="16">
        <v>518183</v>
      </c>
      <c r="D43" s="69">
        <v>586971</v>
      </c>
      <c r="E43" s="68">
        <v>356327</v>
      </c>
      <c r="F43" s="16">
        <v>525197</v>
      </c>
      <c r="G43" s="69">
        <v>597909</v>
      </c>
      <c r="H43" s="68">
        <v>358990</v>
      </c>
      <c r="I43" s="16">
        <v>525675</v>
      </c>
      <c r="J43" s="69">
        <v>596484</v>
      </c>
      <c r="K43" s="68">
        <v>350844</v>
      </c>
      <c r="L43" s="16">
        <v>517980</v>
      </c>
      <c r="M43" s="69">
        <v>588847</v>
      </c>
      <c r="N43" s="68">
        <v>300898</v>
      </c>
      <c r="O43" s="16">
        <v>450439</v>
      </c>
      <c r="P43" s="69">
        <v>517107</v>
      </c>
      <c r="Q43" s="68">
        <v>286398</v>
      </c>
      <c r="R43" s="16">
        <v>410371</v>
      </c>
      <c r="S43" s="69">
        <v>467962</v>
      </c>
      <c r="T43" s="68">
        <v>259638</v>
      </c>
      <c r="U43" s="16">
        <v>379812</v>
      </c>
      <c r="V43" s="69">
        <v>429400</v>
      </c>
      <c r="W43" s="68">
        <v>255859</v>
      </c>
      <c r="X43" s="16">
        <v>361955</v>
      </c>
      <c r="Y43" s="69">
        <v>407657</v>
      </c>
      <c r="Z43" s="68">
        <v>245424</v>
      </c>
      <c r="AA43" s="16">
        <v>351925</v>
      </c>
      <c r="AB43" s="69">
        <v>391830</v>
      </c>
      <c r="AC43" s="16">
        <v>248198</v>
      </c>
      <c r="AD43" s="16">
        <v>349120</v>
      </c>
      <c r="AE43" s="69">
        <v>388865</v>
      </c>
    </row>
    <row r="44" spans="1:31">
      <c r="A44" s="68" t="s">
        <v>355</v>
      </c>
      <c r="B44" s="68">
        <v>265080</v>
      </c>
      <c r="C44" s="16">
        <v>377782</v>
      </c>
      <c r="D44" s="69">
        <v>424151</v>
      </c>
      <c r="E44" s="68">
        <v>268626</v>
      </c>
      <c r="F44" s="16">
        <v>385849</v>
      </c>
      <c r="G44" s="69">
        <v>435597</v>
      </c>
      <c r="H44" s="68">
        <v>282871</v>
      </c>
      <c r="I44" s="16">
        <v>402781</v>
      </c>
      <c r="J44" s="69">
        <v>453879</v>
      </c>
      <c r="K44" s="68">
        <v>289216</v>
      </c>
      <c r="L44" s="16">
        <v>418985</v>
      </c>
      <c r="M44" s="69">
        <v>472935</v>
      </c>
      <c r="N44" s="68">
        <v>275116</v>
      </c>
      <c r="O44" s="16">
        <v>424682</v>
      </c>
      <c r="P44" s="69">
        <v>489996</v>
      </c>
      <c r="Q44" s="68">
        <v>294479</v>
      </c>
      <c r="R44" s="16">
        <v>430077</v>
      </c>
      <c r="S44" s="69">
        <v>503297</v>
      </c>
      <c r="T44" s="68">
        <v>288797</v>
      </c>
      <c r="U44" s="16">
        <v>438480</v>
      </c>
      <c r="V44" s="69">
        <v>508120</v>
      </c>
      <c r="W44" s="68">
        <v>293623</v>
      </c>
      <c r="X44" s="16">
        <v>436500</v>
      </c>
      <c r="Y44" s="69">
        <v>509005</v>
      </c>
      <c r="Z44" s="68">
        <v>294346</v>
      </c>
      <c r="AA44" s="16">
        <v>437526</v>
      </c>
      <c r="AB44" s="69">
        <v>504571</v>
      </c>
      <c r="AC44" s="16">
        <v>294717</v>
      </c>
      <c r="AD44" s="16">
        <v>431141</v>
      </c>
      <c r="AE44" s="69">
        <v>495063</v>
      </c>
    </row>
    <row r="45" spans="1:31">
      <c r="A45" s="68" t="s">
        <v>356</v>
      </c>
      <c r="B45" s="68">
        <v>283871</v>
      </c>
      <c r="C45" s="16">
        <v>391204</v>
      </c>
      <c r="D45" s="69">
        <v>433167</v>
      </c>
      <c r="E45" s="68">
        <v>278386</v>
      </c>
      <c r="F45" s="16">
        <v>388440</v>
      </c>
      <c r="G45" s="69">
        <v>434331</v>
      </c>
      <c r="H45" s="68">
        <v>280679</v>
      </c>
      <c r="I45" s="16">
        <v>389173</v>
      </c>
      <c r="J45" s="69">
        <v>435744</v>
      </c>
      <c r="K45" s="68">
        <v>278775</v>
      </c>
      <c r="L45" s="16">
        <v>391093</v>
      </c>
      <c r="M45" s="69">
        <v>438324</v>
      </c>
      <c r="N45" s="68">
        <v>255105</v>
      </c>
      <c r="O45" s="16">
        <v>383484</v>
      </c>
      <c r="P45" s="69">
        <v>439947</v>
      </c>
      <c r="Q45" s="68">
        <v>268703</v>
      </c>
      <c r="R45" s="16">
        <v>383156</v>
      </c>
      <c r="S45" s="69">
        <v>445981</v>
      </c>
      <c r="T45" s="68">
        <v>265764</v>
      </c>
      <c r="U45" s="16">
        <v>390400</v>
      </c>
      <c r="V45" s="69">
        <v>449531</v>
      </c>
      <c r="W45" s="68">
        <v>277629</v>
      </c>
      <c r="X45" s="16">
        <v>401764</v>
      </c>
      <c r="Y45" s="69">
        <v>466124</v>
      </c>
      <c r="Z45" s="68">
        <v>289910</v>
      </c>
      <c r="AA45" s="16">
        <v>419344</v>
      </c>
      <c r="AB45" s="69">
        <v>481152</v>
      </c>
      <c r="AC45" s="16">
        <v>306575</v>
      </c>
      <c r="AD45" s="16">
        <v>441095</v>
      </c>
      <c r="AE45" s="69">
        <v>502961</v>
      </c>
    </row>
    <row r="46" spans="1:31">
      <c r="A46" s="68" t="s">
        <v>357</v>
      </c>
      <c r="B46" s="68">
        <v>331547</v>
      </c>
      <c r="C46" s="16">
        <v>442199</v>
      </c>
      <c r="D46" s="69">
        <v>483156</v>
      </c>
      <c r="E46" s="68">
        <v>317919</v>
      </c>
      <c r="F46" s="16">
        <v>429110</v>
      </c>
      <c r="G46" s="69">
        <v>472429</v>
      </c>
      <c r="H46" s="68">
        <v>310406</v>
      </c>
      <c r="I46" s="16">
        <v>417606</v>
      </c>
      <c r="J46" s="69">
        <v>461525</v>
      </c>
      <c r="K46" s="68">
        <v>299440</v>
      </c>
      <c r="L46" s="16">
        <v>407564</v>
      </c>
      <c r="M46" s="69">
        <v>451661</v>
      </c>
      <c r="N46" s="68">
        <v>271550</v>
      </c>
      <c r="O46" s="16">
        <v>395119</v>
      </c>
      <c r="P46" s="69">
        <v>446853</v>
      </c>
      <c r="Q46" s="68">
        <v>280013</v>
      </c>
      <c r="R46" s="16">
        <v>385961</v>
      </c>
      <c r="S46" s="69">
        <v>442672</v>
      </c>
      <c r="T46" s="68">
        <v>273049</v>
      </c>
      <c r="U46" s="16">
        <v>386920</v>
      </c>
      <c r="V46" s="69">
        <v>438175</v>
      </c>
      <c r="W46" s="68">
        <v>276104</v>
      </c>
      <c r="X46" s="16">
        <v>386000</v>
      </c>
      <c r="Y46" s="69">
        <v>440829</v>
      </c>
      <c r="Z46" s="68">
        <v>280044</v>
      </c>
      <c r="AA46" s="16">
        <v>390954</v>
      </c>
      <c r="AB46" s="69">
        <v>443114</v>
      </c>
      <c r="AC46" s="16">
        <v>287837</v>
      </c>
      <c r="AD46" s="16">
        <v>399605</v>
      </c>
      <c r="AE46" s="69">
        <v>450655</v>
      </c>
    </row>
    <row r="47" spans="1:31">
      <c r="A47" s="68" t="s">
        <v>358</v>
      </c>
      <c r="B47" s="68">
        <v>364620</v>
      </c>
      <c r="C47" s="16">
        <v>472245</v>
      </c>
      <c r="D47" s="69">
        <v>510266</v>
      </c>
      <c r="E47" s="68">
        <v>352495</v>
      </c>
      <c r="F47" s="16">
        <v>461866</v>
      </c>
      <c r="G47" s="69">
        <v>502881</v>
      </c>
      <c r="H47" s="68">
        <v>349434</v>
      </c>
      <c r="I47" s="16">
        <v>456923</v>
      </c>
      <c r="J47" s="69">
        <v>498811</v>
      </c>
      <c r="K47" s="68">
        <v>346934</v>
      </c>
      <c r="L47" s="16">
        <v>457924</v>
      </c>
      <c r="M47" s="69">
        <v>500926</v>
      </c>
      <c r="N47" s="68">
        <v>313418</v>
      </c>
      <c r="O47" s="16">
        <v>443464</v>
      </c>
      <c r="P47" s="69">
        <v>494242</v>
      </c>
      <c r="Q47" s="68">
        <v>317593</v>
      </c>
      <c r="R47" s="16">
        <v>426041</v>
      </c>
      <c r="S47" s="69">
        <v>481430</v>
      </c>
      <c r="T47" s="68">
        <v>305391</v>
      </c>
      <c r="U47" s="16">
        <v>418268</v>
      </c>
      <c r="V47" s="69">
        <v>466296</v>
      </c>
      <c r="W47" s="68">
        <v>302205</v>
      </c>
      <c r="X47" s="16">
        <v>407692</v>
      </c>
      <c r="Y47" s="69">
        <v>457781</v>
      </c>
      <c r="Z47" s="68">
        <v>298686</v>
      </c>
      <c r="AA47" s="16">
        <v>403160</v>
      </c>
      <c r="AB47" s="69">
        <v>449002</v>
      </c>
      <c r="AC47" s="16">
        <v>302698</v>
      </c>
      <c r="AD47" s="16">
        <v>406555</v>
      </c>
      <c r="AE47" s="69">
        <v>451395</v>
      </c>
    </row>
    <row r="48" spans="1:31">
      <c r="A48" s="68" t="s">
        <v>359</v>
      </c>
      <c r="B48" s="68">
        <v>397815</v>
      </c>
      <c r="C48" s="16">
        <v>497361</v>
      </c>
      <c r="D48" s="69">
        <v>531650</v>
      </c>
      <c r="E48" s="68">
        <v>398815</v>
      </c>
      <c r="F48" s="16">
        <v>503752</v>
      </c>
      <c r="G48" s="69">
        <v>541535</v>
      </c>
      <c r="H48" s="68">
        <v>395991</v>
      </c>
      <c r="I48" s="16">
        <v>501631</v>
      </c>
      <c r="J48" s="69">
        <v>540615</v>
      </c>
      <c r="K48" s="68">
        <v>383081</v>
      </c>
      <c r="L48" s="16">
        <v>488597</v>
      </c>
      <c r="M48" s="69">
        <v>528178</v>
      </c>
      <c r="N48" s="68">
        <v>340307</v>
      </c>
      <c r="O48" s="16">
        <v>467784</v>
      </c>
      <c r="P48" s="69">
        <v>514267</v>
      </c>
      <c r="Q48" s="68">
        <v>345755</v>
      </c>
      <c r="R48" s="16">
        <v>450719</v>
      </c>
      <c r="S48" s="69">
        <v>502932</v>
      </c>
      <c r="T48" s="68">
        <v>337339</v>
      </c>
      <c r="U48" s="16">
        <v>446605</v>
      </c>
      <c r="V48" s="69">
        <v>491267</v>
      </c>
      <c r="W48" s="68">
        <v>338404</v>
      </c>
      <c r="X48" s="16">
        <v>443626</v>
      </c>
      <c r="Y48" s="69">
        <v>489954</v>
      </c>
      <c r="Z48" s="68">
        <v>344351</v>
      </c>
      <c r="AA48" s="16">
        <v>450229</v>
      </c>
      <c r="AB48" s="69">
        <v>494279</v>
      </c>
      <c r="AC48" s="16">
        <v>348761</v>
      </c>
      <c r="AD48" s="16">
        <v>453078</v>
      </c>
      <c r="AE48" s="69">
        <v>495758</v>
      </c>
    </row>
    <row r="49" spans="1:31">
      <c r="A49" s="68" t="s">
        <v>360</v>
      </c>
      <c r="B49" s="68">
        <v>376079</v>
      </c>
      <c r="C49" s="16">
        <v>452916</v>
      </c>
      <c r="D49" s="69">
        <v>478354</v>
      </c>
      <c r="E49" s="68">
        <v>370421</v>
      </c>
      <c r="F49" s="16">
        <v>450097</v>
      </c>
      <c r="G49" s="69">
        <v>478314</v>
      </c>
      <c r="H49" s="68">
        <v>373153</v>
      </c>
      <c r="I49" s="16">
        <v>454897</v>
      </c>
      <c r="J49" s="69">
        <v>484047</v>
      </c>
      <c r="K49" s="68">
        <v>379139</v>
      </c>
      <c r="L49" s="16">
        <v>466566</v>
      </c>
      <c r="M49" s="69">
        <v>497965</v>
      </c>
      <c r="N49" s="68">
        <v>353858</v>
      </c>
      <c r="O49" s="16">
        <v>469838</v>
      </c>
      <c r="P49" s="69">
        <v>509524</v>
      </c>
      <c r="Q49" s="68">
        <v>373946</v>
      </c>
      <c r="R49" s="16">
        <v>471884</v>
      </c>
      <c r="S49" s="69">
        <v>519489</v>
      </c>
      <c r="T49" s="68">
        <v>379377</v>
      </c>
      <c r="U49" s="16">
        <v>483638</v>
      </c>
      <c r="V49" s="69">
        <v>524223</v>
      </c>
      <c r="W49" s="68">
        <v>382556</v>
      </c>
      <c r="X49" s="16">
        <v>484663</v>
      </c>
      <c r="Y49" s="69">
        <v>526534</v>
      </c>
      <c r="Z49" s="68">
        <v>376158</v>
      </c>
      <c r="AA49" s="16">
        <v>477192</v>
      </c>
      <c r="AB49" s="69">
        <v>516705</v>
      </c>
      <c r="AC49" s="16">
        <v>374767</v>
      </c>
      <c r="AD49" s="16">
        <v>471903</v>
      </c>
      <c r="AE49" s="69">
        <v>510260</v>
      </c>
    </row>
    <row r="50" spans="1:31">
      <c r="A50" s="68" t="s">
        <v>361</v>
      </c>
      <c r="B50" s="68">
        <v>393386</v>
      </c>
      <c r="C50" s="16">
        <v>456300</v>
      </c>
      <c r="D50" s="69">
        <v>477148</v>
      </c>
      <c r="E50" s="68">
        <v>386918</v>
      </c>
      <c r="F50" s="16">
        <v>452836</v>
      </c>
      <c r="G50" s="69">
        <v>475433</v>
      </c>
      <c r="H50" s="68">
        <v>382204</v>
      </c>
      <c r="I50" s="16">
        <v>449052</v>
      </c>
      <c r="J50" s="69">
        <v>472446</v>
      </c>
      <c r="K50" s="68">
        <v>377295</v>
      </c>
      <c r="L50" s="16">
        <v>447711</v>
      </c>
      <c r="M50" s="69">
        <v>472116</v>
      </c>
      <c r="N50" s="68">
        <v>339523</v>
      </c>
      <c r="O50" s="16">
        <v>437138</v>
      </c>
      <c r="P50" s="69">
        <v>467394</v>
      </c>
      <c r="Q50" s="68">
        <v>348368</v>
      </c>
      <c r="R50" s="16">
        <v>425346</v>
      </c>
      <c r="S50" s="69">
        <v>461754</v>
      </c>
      <c r="T50" s="68">
        <v>348940</v>
      </c>
      <c r="U50" s="16">
        <v>429106</v>
      </c>
      <c r="V50" s="69">
        <v>459014</v>
      </c>
      <c r="W50" s="68">
        <v>355660</v>
      </c>
      <c r="X50" s="16">
        <v>435812</v>
      </c>
      <c r="Y50" s="69">
        <v>466919</v>
      </c>
      <c r="Z50" s="68">
        <v>368450</v>
      </c>
      <c r="AA50" s="16">
        <v>451334</v>
      </c>
      <c r="AB50" s="69">
        <v>482573</v>
      </c>
      <c r="AC50" s="16">
        <v>383888</v>
      </c>
      <c r="AD50" s="16">
        <v>467864</v>
      </c>
      <c r="AE50" s="69">
        <v>499757</v>
      </c>
    </row>
    <row r="51" spans="1:31">
      <c r="A51" s="68" t="s">
        <v>362</v>
      </c>
      <c r="B51" s="68">
        <v>424171</v>
      </c>
      <c r="C51" s="16">
        <v>480167</v>
      </c>
      <c r="D51" s="69">
        <v>498459</v>
      </c>
      <c r="E51" s="68">
        <v>409603</v>
      </c>
      <c r="F51" s="16">
        <v>466252</v>
      </c>
      <c r="G51" s="69">
        <v>485151</v>
      </c>
      <c r="H51" s="68">
        <v>399333</v>
      </c>
      <c r="I51" s="16">
        <v>454975</v>
      </c>
      <c r="J51" s="69">
        <v>473754</v>
      </c>
      <c r="K51" s="68">
        <v>387228</v>
      </c>
      <c r="L51" s="16">
        <v>444114</v>
      </c>
      <c r="M51" s="69">
        <v>463091</v>
      </c>
      <c r="N51" s="68">
        <v>343444</v>
      </c>
      <c r="O51" s="16">
        <v>432285</v>
      </c>
      <c r="P51" s="69">
        <v>456374</v>
      </c>
      <c r="Q51" s="68">
        <v>360722</v>
      </c>
      <c r="R51" s="16">
        <v>424461</v>
      </c>
      <c r="S51" s="69">
        <v>454348</v>
      </c>
      <c r="T51" s="68">
        <v>362570</v>
      </c>
      <c r="U51" s="16">
        <v>428845</v>
      </c>
      <c r="V51" s="69">
        <v>451419</v>
      </c>
      <c r="W51" s="68">
        <v>363110</v>
      </c>
      <c r="X51" s="16">
        <v>427597</v>
      </c>
      <c r="Y51" s="69">
        <v>451107</v>
      </c>
      <c r="Z51" s="68">
        <v>364232</v>
      </c>
      <c r="AA51" s="16">
        <v>429452</v>
      </c>
      <c r="AB51" s="69">
        <v>452696</v>
      </c>
      <c r="AC51" s="16">
        <v>364989</v>
      </c>
      <c r="AD51" s="16">
        <v>429471</v>
      </c>
      <c r="AE51" s="69">
        <v>452492</v>
      </c>
    </row>
    <row r="52" spans="1:31">
      <c r="A52" s="68" t="s">
        <v>363</v>
      </c>
      <c r="B52" s="68">
        <v>404029</v>
      </c>
      <c r="C52" s="16">
        <v>455793</v>
      </c>
      <c r="D52" s="69">
        <v>472795</v>
      </c>
      <c r="E52" s="68">
        <v>413437</v>
      </c>
      <c r="F52" s="16">
        <v>468008</v>
      </c>
      <c r="G52" s="69">
        <v>486387</v>
      </c>
      <c r="H52" s="68">
        <v>418280</v>
      </c>
      <c r="I52" s="16">
        <v>473453</v>
      </c>
      <c r="J52" s="69">
        <v>491959</v>
      </c>
      <c r="K52" s="68">
        <v>413793</v>
      </c>
      <c r="L52" s="16">
        <v>469670</v>
      </c>
      <c r="M52" s="69">
        <v>488031</v>
      </c>
      <c r="N52" s="68">
        <v>339359</v>
      </c>
      <c r="O52" s="16">
        <v>451164</v>
      </c>
      <c r="P52" s="69">
        <v>476242</v>
      </c>
      <c r="Q52" s="68">
        <v>372205</v>
      </c>
      <c r="R52" s="16">
        <v>428960</v>
      </c>
      <c r="S52" s="69">
        <v>460452</v>
      </c>
      <c r="T52" s="68">
        <v>367172</v>
      </c>
      <c r="U52" s="16">
        <v>427434</v>
      </c>
      <c r="V52" s="69">
        <v>446366</v>
      </c>
      <c r="W52" s="68">
        <v>363182</v>
      </c>
      <c r="X52" s="16">
        <v>419975</v>
      </c>
      <c r="Y52" s="69">
        <v>439468</v>
      </c>
      <c r="Z52" s="68">
        <v>357493</v>
      </c>
      <c r="AA52" s="16">
        <v>412549</v>
      </c>
      <c r="AB52" s="69">
        <v>432175</v>
      </c>
      <c r="AC52" s="16">
        <v>356588</v>
      </c>
      <c r="AD52" s="16">
        <v>410164</v>
      </c>
      <c r="AE52" s="69">
        <v>428874</v>
      </c>
    </row>
    <row r="53" spans="1:31">
      <c r="A53" s="68" t="s">
        <v>364</v>
      </c>
      <c r="B53" s="68">
        <v>255424</v>
      </c>
      <c r="C53" s="16">
        <v>292452</v>
      </c>
      <c r="D53" s="69">
        <v>306183</v>
      </c>
      <c r="E53" s="68">
        <v>269836</v>
      </c>
      <c r="F53" s="16">
        <v>309705</v>
      </c>
      <c r="G53" s="69">
        <v>324281</v>
      </c>
      <c r="H53" s="68">
        <v>289287</v>
      </c>
      <c r="I53" s="16">
        <v>330926</v>
      </c>
      <c r="J53" s="69">
        <v>346183</v>
      </c>
      <c r="K53" s="68">
        <v>310646</v>
      </c>
      <c r="L53" s="16">
        <v>355280</v>
      </c>
      <c r="M53" s="69">
        <v>371244</v>
      </c>
      <c r="N53" s="68">
        <v>272081</v>
      </c>
      <c r="O53" s="16">
        <v>373085</v>
      </c>
      <c r="P53" s="69">
        <v>395982</v>
      </c>
      <c r="Q53" s="68">
        <v>335617</v>
      </c>
      <c r="R53" s="16">
        <v>385178</v>
      </c>
      <c r="S53" s="69">
        <v>416965</v>
      </c>
      <c r="T53" s="68">
        <v>349617</v>
      </c>
      <c r="U53" s="16">
        <v>408369</v>
      </c>
      <c r="V53" s="69">
        <v>426070</v>
      </c>
      <c r="W53" s="68">
        <v>359626</v>
      </c>
      <c r="X53" s="16">
        <v>415908</v>
      </c>
      <c r="Y53" s="69">
        <v>436282</v>
      </c>
      <c r="Z53" s="68">
        <v>359389</v>
      </c>
      <c r="AA53" s="16">
        <v>414013</v>
      </c>
      <c r="AB53" s="69">
        <v>434624</v>
      </c>
      <c r="AC53" s="16">
        <v>355710</v>
      </c>
      <c r="AD53" s="16">
        <v>408253</v>
      </c>
      <c r="AE53" s="69">
        <v>427389</v>
      </c>
    </row>
    <row r="54" spans="1:31">
      <c r="A54" s="68" t="s">
        <v>365</v>
      </c>
      <c r="B54" s="68">
        <v>163404</v>
      </c>
      <c r="C54" s="16">
        <v>192811</v>
      </c>
      <c r="D54" s="69">
        <v>205368</v>
      </c>
      <c r="E54" s="68">
        <v>167033</v>
      </c>
      <c r="F54" s="16">
        <v>198011</v>
      </c>
      <c r="G54" s="69">
        <v>211082</v>
      </c>
      <c r="H54" s="68">
        <v>175557</v>
      </c>
      <c r="I54" s="16">
        <v>206623</v>
      </c>
      <c r="J54" s="69">
        <v>220070</v>
      </c>
      <c r="K54" s="68">
        <v>184134</v>
      </c>
      <c r="L54" s="16">
        <v>216912</v>
      </c>
      <c r="M54" s="69">
        <v>230630</v>
      </c>
      <c r="N54" s="68">
        <v>150501</v>
      </c>
      <c r="O54" s="16">
        <v>219257</v>
      </c>
      <c r="P54" s="69">
        <v>237422</v>
      </c>
      <c r="Q54" s="68">
        <v>188664</v>
      </c>
      <c r="R54" s="16">
        <v>220633</v>
      </c>
      <c r="S54" s="69">
        <v>245119</v>
      </c>
      <c r="T54" s="68">
        <v>203808</v>
      </c>
      <c r="U54" s="16">
        <v>244694</v>
      </c>
      <c r="V54" s="69">
        <v>258304</v>
      </c>
      <c r="W54" s="68">
        <v>223540</v>
      </c>
      <c r="X54" s="16">
        <v>263851</v>
      </c>
      <c r="Y54" s="69">
        <v>280951</v>
      </c>
      <c r="Z54" s="68">
        <v>244465</v>
      </c>
      <c r="AA54" s="16">
        <v>286262</v>
      </c>
      <c r="AB54" s="69">
        <v>303716</v>
      </c>
      <c r="AC54" s="16">
        <v>265568</v>
      </c>
      <c r="AD54" s="16">
        <v>309188</v>
      </c>
      <c r="AE54" s="69">
        <v>327160</v>
      </c>
    </row>
    <row r="55" spans="1:31">
      <c r="A55" s="68" t="s">
        <v>366</v>
      </c>
      <c r="B55" s="68">
        <v>91006</v>
      </c>
      <c r="C55" s="16">
        <v>114490</v>
      </c>
      <c r="D55" s="69">
        <v>126773</v>
      </c>
      <c r="E55" s="68">
        <v>92013</v>
      </c>
      <c r="F55" s="16">
        <v>116133</v>
      </c>
      <c r="G55" s="69">
        <v>128574</v>
      </c>
      <c r="H55" s="68">
        <v>93145</v>
      </c>
      <c r="I55" s="16">
        <v>116593</v>
      </c>
      <c r="J55" s="69">
        <v>129046</v>
      </c>
      <c r="K55" s="68">
        <v>95400</v>
      </c>
      <c r="L55" s="16">
        <v>118704</v>
      </c>
      <c r="M55" s="69">
        <v>130726</v>
      </c>
      <c r="N55" s="68">
        <v>74309</v>
      </c>
      <c r="O55" s="16">
        <v>118081</v>
      </c>
      <c r="P55" s="69">
        <v>132458</v>
      </c>
      <c r="Q55" s="68">
        <v>95480</v>
      </c>
      <c r="R55" s="16">
        <v>116142</v>
      </c>
      <c r="S55" s="69">
        <v>135677</v>
      </c>
      <c r="T55" s="68">
        <v>99962</v>
      </c>
      <c r="U55" s="16">
        <v>127035</v>
      </c>
      <c r="V55" s="69">
        <v>137339</v>
      </c>
      <c r="W55" s="68">
        <v>107180</v>
      </c>
      <c r="X55" s="16">
        <v>133620</v>
      </c>
      <c r="Y55" s="69">
        <v>147481</v>
      </c>
      <c r="Z55" s="68">
        <v>115697</v>
      </c>
      <c r="AA55" s="16">
        <v>142407</v>
      </c>
      <c r="AB55" s="69">
        <v>155835</v>
      </c>
      <c r="AC55" s="16">
        <v>123165</v>
      </c>
      <c r="AD55" s="16">
        <v>150216</v>
      </c>
      <c r="AE55" s="69">
        <v>163864</v>
      </c>
    </row>
    <row r="56" spans="1:31">
      <c r="A56" s="68" t="s">
        <v>367</v>
      </c>
      <c r="B56" s="68">
        <v>37984</v>
      </c>
      <c r="C56" s="16">
        <v>54210</v>
      </c>
      <c r="D56" s="69">
        <v>65181</v>
      </c>
      <c r="E56" s="68">
        <v>38940</v>
      </c>
      <c r="F56" s="16">
        <v>55309</v>
      </c>
      <c r="G56" s="69">
        <v>66450</v>
      </c>
      <c r="H56" s="68">
        <v>40098</v>
      </c>
      <c r="I56" s="16">
        <v>56809</v>
      </c>
      <c r="J56" s="69">
        <v>67891</v>
      </c>
      <c r="K56" s="68">
        <v>41569</v>
      </c>
      <c r="L56" s="16">
        <v>57998</v>
      </c>
      <c r="M56" s="69">
        <v>69144</v>
      </c>
      <c r="N56" s="68">
        <v>31093</v>
      </c>
      <c r="O56" s="16">
        <v>58438</v>
      </c>
      <c r="P56" s="69">
        <v>70939</v>
      </c>
      <c r="Q56" s="68">
        <v>43205</v>
      </c>
      <c r="R56" s="16">
        <v>56985</v>
      </c>
      <c r="S56" s="69">
        <v>73768</v>
      </c>
      <c r="T56" s="68">
        <v>43431</v>
      </c>
      <c r="U56" s="16">
        <v>64105</v>
      </c>
      <c r="V56" s="69">
        <v>73051</v>
      </c>
      <c r="W56" s="68">
        <v>44552</v>
      </c>
      <c r="X56" s="16">
        <v>63146</v>
      </c>
      <c r="Y56" s="69">
        <v>76820</v>
      </c>
      <c r="Z56" s="68">
        <v>46531</v>
      </c>
      <c r="AA56" s="16">
        <v>64534</v>
      </c>
      <c r="AB56" s="69">
        <v>76847</v>
      </c>
      <c r="AC56" s="16">
        <v>49512</v>
      </c>
      <c r="AD56" s="16">
        <v>67774</v>
      </c>
      <c r="AE56" s="69">
        <v>79426</v>
      </c>
    </row>
    <row r="57" spans="1:31">
      <c r="A57" s="70" t="s">
        <v>274</v>
      </c>
      <c r="B57" s="70">
        <v>4141670</v>
      </c>
      <c r="C57" s="71">
        <v>5198113</v>
      </c>
      <c r="D57" s="72">
        <v>5599622</v>
      </c>
      <c r="E57" s="70">
        <v>4120769</v>
      </c>
      <c r="F57" s="71">
        <v>5210565</v>
      </c>
      <c r="G57" s="72">
        <v>5640354</v>
      </c>
      <c r="H57" s="70">
        <v>4149428</v>
      </c>
      <c r="I57" s="71">
        <v>5237117</v>
      </c>
      <c r="J57" s="72">
        <v>5672454</v>
      </c>
      <c r="K57" s="70">
        <v>4137494</v>
      </c>
      <c r="L57" s="71">
        <v>5259098</v>
      </c>
      <c r="M57" s="72">
        <v>5703818</v>
      </c>
      <c r="N57" s="70">
        <v>3660562</v>
      </c>
      <c r="O57" s="71">
        <v>5124258</v>
      </c>
      <c r="P57" s="72">
        <v>5648747</v>
      </c>
      <c r="Q57" s="70">
        <v>3911148</v>
      </c>
      <c r="R57" s="71">
        <v>5015914</v>
      </c>
      <c r="S57" s="72">
        <v>5611846</v>
      </c>
      <c r="T57" s="70">
        <v>3884855</v>
      </c>
      <c r="U57" s="71">
        <v>5073711</v>
      </c>
      <c r="V57" s="72">
        <v>5558575</v>
      </c>
      <c r="W57" s="70">
        <v>3943230</v>
      </c>
      <c r="X57" s="71">
        <v>5082109</v>
      </c>
      <c r="Y57" s="72">
        <v>5596912</v>
      </c>
      <c r="Z57" s="70">
        <v>3985176</v>
      </c>
      <c r="AA57" s="71">
        <v>5130881</v>
      </c>
      <c r="AB57" s="72">
        <v>5619119</v>
      </c>
      <c r="AC57" s="71">
        <v>4062973</v>
      </c>
      <c r="AD57" s="71">
        <v>5195427</v>
      </c>
      <c r="AE57" s="72">
        <v>5673919</v>
      </c>
    </row>
    <row r="58" spans="1:31">
      <c r="A58" s="22" t="s">
        <v>368</v>
      </c>
      <c r="B58" s="68"/>
      <c r="D58" s="69"/>
      <c r="E58" s="68"/>
      <c r="G58" s="69"/>
      <c r="H58" s="68"/>
      <c r="J58" s="69"/>
      <c r="K58" s="68"/>
      <c r="M58" s="69"/>
      <c r="N58" s="68"/>
      <c r="P58" s="69"/>
      <c r="Q58" s="68"/>
      <c r="S58" s="69"/>
      <c r="T58" s="68"/>
      <c r="V58" s="69"/>
      <c r="W58" s="68"/>
      <c r="Y58" s="69"/>
      <c r="Z58" s="68"/>
      <c r="AB58" s="69"/>
    </row>
    <row r="59" spans="1:31" ht="17.25">
      <c r="A59" s="44" t="s">
        <v>402</v>
      </c>
    </row>
    <row r="60" spans="1:31" ht="17.25">
      <c r="A60" s="52" t="s">
        <v>403</v>
      </c>
    </row>
    <row r="61" spans="1:31" ht="15">
      <c r="A61" s="21" t="s">
        <v>374</v>
      </c>
      <c r="B61" s="21" t="s">
        <v>375</v>
      </c>
      <c r="C61" s="21" t="s">
        <v>376</v>
      </c>
      <c r="D61" s="21" t="s">
        <v>377</v>
      </c>
      <c r="E61" s="21" t="s">
        <v>958</v>
      </c>
      <c r="F61" s="21" t="s">
        <v>959</v>
      </c>
      <c r="G61" s="21" t="s">
        <v>960</v>
      </c>
      <c r="H61" s="21" t="s">
        <v>381</v>
      </c>
      <c r="I61" s="21" t="s">
        <v>382</v>
      </c>
      <c r="J61" s="21" t="s">
        <v>383</v>
      </c>
      <c r="K61" s="21" t="s">
        <v>961</v>
      </c>
      <c r="L61" s="21" t="s">
        <v>962</v>
      </c>
      <c r="M61" s="21" t="s">
        <v>963</v>
      </c>
      <c r="N61" s="21" t="s">
        <v>387</v>
      </c>
      <c r="O61" s="21" t="s">
        <v>388</v>
      </c>
      <c r="P61" s="21" t="s">
        <v>389</v>
      </c>
      <c r="Q61" s="21" t="s">
        <v>964</v>
      </c>
      <c r="R61" s="21" t="s">
        <v>965</v>
      </c>
      <c r="S61" s="21" t="s">
        <v>966</v>
      </c>
      <c r="T61" s="21" t="s">
        <v>393</v>
      </c>
      <c r="U61" s="21" t="s">
        <v>394</v>
      </c>
      <c r="V61" s="21" t="s">
        <v>395</v>
      </c>
      <c r="W61" s="21" t="s">
        <v>396</v>
      </c>
      <c r="X61" s="21" t="s">
        <v>397</v>
      </c>
      <c r="Y61" s="21" t="s">
        <v>398</v>
      </c>
      <c r="Z61" s="21" t="s">
        <v>399</v>
      </c>
      <c r="AA61" s="21" t="s">
        <v>400</v>
      </c>
      <c r="AB61" s="21" t="s">
        <v>401</v>
      </c>
      <c r="AC61" s="21" t="s">
        <v>951</v>
      </c>
      <c r="AD61" s="21" t="s">
        <v>952</v>
      </c>
      <c r="AE61" s="21" t="s">
        <v>953</v>
      </c>
    </row>
    <row r="62" spans="1:31">
      <c r="A62" s="16" t="s">
        <v>369</v>
      </c>
      <c r="B62" s="117">
        <v>42.1</v>
      </c>
      <c r="C62" s="104">
        <v>61.7</v>
      </c>
      <c r="D62" s="118">
        <v>69.900000000000006</v>
      </c>
      <c r="E62" s="117">
        <v>41.3</v>
      </c>
      <c r="F62" s="104">
        <v>60.8</v>
      </c>
      <c r="G62" s="118">
        <v>69.3</v>
      </c>
      <c r="H62" s="117">
        <v>41.1</v>
      </c>
      <c r="I62" s="104">
        <v>60.1</v>
      </c>
      <c r="J62" s="118">
        <v>68.2</v>
      </c>
      <c r="K62" s="117">
        <v>40.200000000000003</v>
      </c>
      <c r="L62" s="104">
        <v>59.4</v>
      </c>
      <c r="M62" s="118">
        <v>67.5</v>
      </c>
      <c r="N62" s="117">
        <v>35.299999999999997</v>
      </c>
      <c r="O62" s="104">
        <v>52.8</v>
      </c>
      <c r="P62" s="118">
        <v>60.7</v>
      </c>
      <c r="Q62" s="117">
        <v>34.799999999999997</v>
      </c>
      <c r="R62" s="104">
        <v>49.9</v>
      </c>
      <c r="S62" s="118">
        <v>56.9</v>
      </c>
      <c r="T62" s="117">
        <v>32.6</v>
      </c>
      <c r="U62" s="104">
        <v>47.7</v>
      </c>
      <c r="V62" s="118">
        <v>53.9</v>
      </c>
      <c r="W62" s="117">
        <v>33</v>
      </c>
      <c r="X62" s="104">
        <v>46.7</v>
      </c>
      <c r="Y62" s="118">
        <v>52.5</v>
      </c>
      <c r="Z62" s="117">
        <v>32.4</v>
      </c>
      <c r="AA62" s="104">
        <v>46.5</v>
      </c>
      <c r="AB62" s="118">
        <v>51.7</v>
      </c>
      <c r="AC62" s="117">
        <v>33.4</v>
      </c>
      <c r="AD62" s="104">
        <v>47</v>
      </c>
      <c r="AE62" s="118">
        <v>52.4</v>
      </c>
    </row>
    <row r="63" spans="1:31">
      <c r="A63" s="16" t="s">
        <v>355</v>
      </c>
      <c r="B63" s="117">
        <v>42.1</v>
      </c>
      <c r="C63" s="104">
        <v>60</v>
      </c>
      <c r="D63" s="118">
        <v>67.3</v>
      </c>
      <c r="E63" s="117">
        <v>41.2</v>
      </c>
      <c r="F63" s="104">
        <v>59.2</v>
      </c>
      <c r="G63" s="118">
        <v>66.8</v>
      </c>
      <c r="H63" s="117">
        <v>41.8</v>
      </c>
      <c r="I63" s="104">
        <v>59.6</v>
      </c>
      <c r="J63" s="118">
        <v>67.099999999999994</v>
      </c>
      <c r="K63" s="117">
        <v>41.1</v>
      </c>
      <c r="L63" s="104">
        <v>59.6</v>
      </c>
      <c r="M63" s="118">
        <v>67.3</v>
      </c>
      <c r="N63" s="117">
        <v>37.799999999999997</v>
      </c>
      <c r="O63" s="104">
        <v>58.3</v>
      </c>
      <c r="P63" s="118">
        <v>67.3</v>
      </c>
      <c r="Q63" s="117">
        <v>39.200000000000003</v>
      </c>
      <c r="R63" s="104">
        <v>57.3</v>
      </c>
      <c r="S63" s="118">
        <v>67</v>
      </c>
      <c r="T63" s="117">
        <v>37.4</v>
      </c>
      <c r="U63" s="104">
        <v>56.8</v>
      </c>
      <c r="V63" s="118">
        <v>65.900000000000006</v>
      </c>
      <c r="W63" s="117">
        <v>37.6</v>
      </c>
      <c r="X63" s="104">
        <v>55.9</v>
      </c>
      <c r="Y63" s="118">
        <v>65.2</v>
      </c>
      <c r="Z63" s="117">
        <v>37.9</v>
      </c>
      <c r="AA63" s="104">
        <v>56.4</v>
      </c>
      <c r="AB63" s="118">
        <v>65.099999999999994</v>
      </c>
      <c r="AC63" s="117">
        <v>38.9</v>
      </c>
      <c r="AD63" s="104">
        <v>56.9</v>
      </c>
      <c r="AE63" s="118">
        <v>65.3</v>
      </c>
    </row>
    <row r="64" spans="1:31">
      <c r="A64" s="16" t="s">
        <v>356</v>
      </c>
      <c r="B64" s="117">
        <v>46.3</v>
      </c>
      <c r="C64" s="104">
        <v>63.8</v>
      </c>
      <c r="D64" s="118">
        <v>70.7</v>
      </c>
      <c r="E64" s="117">
        <v>44.7</v>
      </c>
      <c r="F64" s="104">
        <v>62.4</v>
      </c>
      <c r="G64" s="118">
        <v>69.7</v>
      </c>
      <c r="H64" s="117">
        <v>44.3</v>
      </c>
      <c r="I64" s="104">
        <v>61.4</v>
      </c>
      <c r="J64" s="118">
        <v>68.7</v>
      </c>
      <c r="K64" s="117">
        <v>43.2</v>
      </c>
      <c r="L64" s="104">
        <v>60.6</v>
      </c>
      <c r="M64" s="118">
        <v>67.900000000000006</v>
      </c>
      <c r="N64" s="117">
        <v>39</v>
      </c>
      <c r="O64" s="104">
        <v>58.6</v>
      </c>
      <c r="P64" s="118">
        <v>67.2</v>
      </c>
      <c r="Q64" s="117">
        <v>40.299999999999997</v>
      </c>
      <c r="R64" s="104">
        <v>57.4</v>
      </c>
      <c r="S64" s="118">
        <v>66.8</v>
      </c>
      <c r="T64" s="117">
        <v>38.799999999999997</v>
      </c>
      <c r="U64" s="104">
        <v>57</v>
      </c>
      <c r="V64" s="118">
        <v>65.599999999999994</v>
      </c>
      <c r="W64" s="117">
        <v>39.4</v>
      </c>
      <c r="X64" s="104">
        <v>57</v>
      </c>
      <c r="Y64" s="118">
        <v>66.099999999999994</v>
      </c>
      <c r="Z64" s="117">
        <v>39.9</v>
      </c>
      <c r="AA64" s="104">
        <v>57.8</v>
      </c>
      <c r="AB64" s="118">
        <v>66.3</v>
      </c>
      <c r="AC64" s="117">
        <v>41.1</v>
      </c>
      <c r="AD64" s="104">
        <v>59.1</v>
      </c>
      <c r="AE64" s="118">
        <v>67.400000000000006</v>
      </c>
    </row>
    <row r="65" spans="1:31">
      <c r="A65" s="16" t="s">
        <v>357</v>
      </c>
      <c r="B65" s="117">
        <v>51</v>
      </c>
      <c r="C65" s="104">
        <v>68</v>
      </c>
      <c r="D65" s="118">
        <v>74.3</v>
      </c>
      <c r="E65" s="117">
        <v>49.3</v>
      </c>
      <c r="F65" s="104">
        <v>66.599999999999994</v>
      </c>
      <c r="G65" s="118">
        <v>73.3</v>
      </c>
      <c r="H65" s="117">
        <v>48.6</v>
      </c>
      <c r="I65" s="104">
        <v>65.400000000000006</v>
      </c>
      <c r="J65" s="118">
        <v>72.3</v>
      </c>
      <c r="K65" s="117">
        <v>47.3</v>
      </c>
      <c r="L65" s="104">
        <v>64.3</v>
      </c>
      <c r="M65" s="118">
        <v>71.3</v>
      </c>
      <c r="N65" s="117">
        <v>42.9</v>
      </c>
      <c r="O65" s="104">
        <v>62.4</v>
      </c>
      <c r="P65" s="118">
        <v>70.599999999999994</v>
      </c>
      <c r="Q65" s="117">
        <v>44</v>
      </c>
      <c r="R65" s="104">
        <v>60.6</v>
      </c>
      <c r="S65" s="118">
        <v>69.5</v>
      </c>
      <c r="T65" s="117">
        <v>42.4</v>
      </c>
      <c r="U65" s="104">
        <v>60.1</v>
      </c>
      <c r="V65" s="118">
        <v>68.099999999999994</v>
      </c>
      <c r="W65" s="117">
        <v>42.4</v>
      </c>
      <c r="X65" s="104">
        <v>59.2</v>
      </c>
      <c r="Y65" s="118">
        <v>67.7</v>
      </c>
      <c r="Z65" s="117">
        <v>42.5</v>
      </c>
      <c r="AA65" s="104">
        <v>59.4</v>
      </c>
      <c r="AB65" s="118">
        <v>67.3</v>
      </c>
      <c r="AC65" s="117">
        <v>43.3</v>
      </c>
      <c r="AD65" s="104">
        <v>60.2</v>
      </c>
      <c r="AE65" s="118">
        <v>67.8</v>
      </c>
    </row>
    <row r="66" spans="1:31">
      <c r="A66" s="16" t="s">
        <v>358</v>
      </c>
      <c r="B66" s="117">
        <v>55.2</v>
      </c>
      <c r="C66" s="104">
        <v>71.5</v>
      </c>
      <c r="D66" s="118">
        <v>77.2</v>
      </c>
      <c r="E66" s="117">
        <v>53.6</v>
      </c>
      <c r="F66" s="104">
        <v>70.2</v>
      </c>
      <c r="G66" s="118">
        <v>76.400000000000006</v>
      </c>
      <c r="H66" s="117">
        <v>53.1</v>
      </c>
      <c r="I66" s="104">
        <v>69.5</v>
      </c>
      <c r="J66" s="118">
        <v>75.900000000000006</v>
      </c>
      <c r="K66" s="117">
        <v>52.4</v>
      </c>
      <c r="L66" s="104">
        <v>69.099999999999994</v>
      </c>
      <c r="M66" s="118">
        <v>75.599999999999994</v>
      </c>
      <c r="N66" s="117">
        <v>47</v>
      </c>
      <c r="O66" s="104">
        <v>66.5</v>
      </c>
      <c r="P66" s="118">
        <v>74.099999999999994</v>
      </c>
      <c r="Q66" s="117">
        <v>47.8</v>
      </c>
      <c r="R66" s="104">
        <v>64.2</v>
      </c>
      <c r="S66" s="118">
        <v>72.5</v>
      </c>
      <c r="T66" s="117">
        <v>46.5</v>
      </c>
      <c r="U66" s="104">
        <v>63.7</v>
      </c>
      <c r="V66" s="118">
        <v>71</v>
      </c>
      <c r="W66" s="117">
        <v>46.6</v>
      </c>
      <c r="X66" s="104">
        <v>62.9</v>
      </c>
      <c r="Y66" s="118">
        <v>70.599999999999994</v>
      </c>
      <c r="Z66" s="117">
        <v>46.6</v>
      </c>
      <c r="AA66" s="104">
        <v>62.9</v>
      </c>
      <c r="AB66" s="118">
        <v>70</v>
      </c>
      <c r="AC66" s="117">
        <v>47.4</v>
      </c>
      <c r="AD66" s="104">
        <v>63.7</v>
      </c>
      <c r="AE66" s="118">
        <v>70.7</v>
      </c>
    </row>
    <row r="67" spans="1:31">
      <c r="A67" s="16" t="s">
        <v>359</v>
      </c>
      <c r="B67" s="117">
        <v>60.7</v>
      </c>
      <c r="C67" s="104">
        <v>75.900000000000006</v>
      </c>
      <c r="D67" s="118">
        <v>81.099999999999994</v>
      </c>
      <c r="E67" s="117">
        <v>59.1</v>
      </c>
      <c r="F67" s="104">
        <v>74.599999999999994</v>
      </c>
      <c r="G67" s="118">
        <v>80.2</v>
      </c>
      <c r="H67" s="117">
        <v>57.8</v>
      </c>
      <c r="I67" s="104">
        <v>73.2</v>
      </c>
      <c r="J67" s="118">
        <v>78.900000000000006</v>
      </c>
      <c r="K67" s="117">
        <v>56.1</v>
      </c>
      <c r="L67" s="104">
        <v>71.599999999999994</v>
      </c>
      <c r="M67" s="118">
        <v>77.400000000000006</v>
      </c>
      <c r="N67" s="117">
        <v>50.6</v>
      </c>
      <c r="O67" s="104">
        <v>69.5</v>
      </c>
      <c r="P67" s="118">
        <v>76.400000000000006</v>
      </c>
      <c r="Q67" s="117">
        <v>51.9</v>
      </c>
      <c r="R67" s="104">
        <v>67.7</v>
      </c>
      <c r="S67" s="118">
        <v>75.5</v>
      </c>
      <c r="T67" s="117">
        <v>51</v>
      </c>
      <c r="U67" s="104">
        <v>67.5</v>
      </c>
      <c r="V67" s="118">
        <v>74.2</v>
      </c>
      <c r="W67" s="117">
        <v>51.2</v>
      </c>
      <c r="X67" s="104">
        <v>67.2</v>
      </c>
      <c r="Y67" s="118">
        <v>74.2</v>
      </c>
      <c r="Z67" s="117">
        <v>51.8</v>
      </c>
      <c r="AA67" s="104">
        <v>67.8</v>
      </c>
      <c r="AB67" s="118">
        <v>74.400000000000006</v>
      </c>
      <c r="AC67" s="117">
        <v>52.2</v>
      </c>
      <c r="AD67" s="104">
        <v>67.8</v>
      </c>
      <c r="AE67" s="118">
        <v>74.2</v>
      </c>
    </row>
    <row r="68" spans="1:31">
      <c r="A68" s="16" t="s">
        <v>360</v>
      </c>
      <c r="B68" s="117">
        <v>64.8</v>
      </c>
      <c r="C68" s="104">
        <v>78</v>
      </c>
      <c r="D68" s="118">
        <v>82.4</v>
      </c>
      <c r="E68" s="117">
        <v>63.4</v>
      </c>
      <c r="F68" s="104">
        <v>77.099999999999994</v>
      </c>
      <c r="G68" s="118">
        <v>81.900000000000006</v>
      </c>
      <c r="H68" s="117">
        <v>62.9</v>
      </c>
      <c r="I68" s="104">
        <v>76.7</v>
      </c>
      <c r="J68" s="118">
        <v>81.7</v>
      </c>
      <c r="K68" s="117">
        <v>62.2</v>
      </c>
      <c r="L68" s="104">
        <v>76.5</v>
      </c>
      <c r="M68" s="118">
        <v>81.7</v>
      </c>
      <c r="N68" s="117">
        <v>56.1</v>
      </c>
      <c r="O68" s="104">
        <v>74.5</v>
      </c>
      <c r="P68" s="118">
        <v>80.8</v>
      </c>
      <c r="Q68" s="117">
        <v>57.3</v>
      </c>
      <c r="R68" s="104">
        <v>72.400000000000006</v>
      </c>
      <c r="S68" s="118">
        <v>79.7</v>
      </c>
      <c r="T68" s="117">
        <v>56.6</v>
      </c>
      <c r="U68" s="104">
        <v>72.099999999999994</v>
      </c>
      <c r="V68" s="118">
        <v>78.2</v>
      </c>
      <c r="W68" s="117">
        <v>56.2</v>
      </c>
      <c r="X68" s="104">
        <v>71.2</v>
      </c>
      <c r="Y68" s="118">
        <v>77.400000000000006</v>
      </c>
      <c r="Z68" s="117">
        <v>55.5</v>
      </c>
      <c r="AA68" s="104">
        <v>70.400000000000006</v>
      </c>
      <c r="AB68" s="118">
        <v>76.3</v>
      </c>
      <c r="AC68" s="117">
        <v>56.1</v>
      </c>
      <c r="AD68" s="104">
        <v>70.7</v>
      </c>
      <c r="AE68" s="118">
        <v>76.400000000000006</v>
      </c>
    </row>
    <row r="69" spans="1:31">
      <c r="A69" s="16" t="s">
        <v>361</v>
      </c>
      <c r="B69" s="117">
        <v>70.2</v>
      </c>
      <c r="C69" s="104">
        <v>81.400000000000006</v>
      </c>
      <c r="D69" s="118">
        <v>85.1</v>
      </c>
      <c r="E69" s="117">
        <v>68.7</v>
      </c>
      <c r="F69" s="104">
        <v>80.400000000000006</v>
      </c>
      <c r="G69" s="118">
        <v>84.4</v>
      </c>
      <c r="H69" s="117">
        <v>67.7</v>
      </c>
      <c r="I69" s="104">
        <v>79.5</v>
      </c>
      <c r="J69" s="118">
        <v>83.6</v>
      </c>
      <c r="K69" s="117">
        <v>66.599999999999994</v>
      </c>
      <c r="L69" s="104">
        <v>79</v>
      </c>
      <c r="M69" s="118">
        <v>83.3</v>
      </c>
      <c r="N69" s="117">
        <v>59.7</v>
      </c>
      <c r="O69" s="104">
        <v>76.900000000000006</v>
      </c>
      <c r="P69" s="118">
        <v>82.2</v>
      </c>
      <c r="Q69" s="117">
        <v>61.2</v>
      </c>
      <c r="R69" s="104">
        <v>74.7</v>
      </c>
      <c r="S69" s="118">
        <v>81.099999999999994</v>
      </c>
      <c r="T69" s="117">
        <v>61</v>
      </c>
      <c r="U69" s="104">
        <v>75</v>
      </c>
      <c r="V69" s="118">
        <v>80.2</v>
      </c>
      <c r="W69" s="117">
        <v>61.2</v>
      </c>
      <c r="X69" s="104">
        <v>75</v>
      </c>
      <c r="Y69" s="118">
        <v>80.3</v>
      </c>
      <c r="Z69" s="117">
        <v>61.6</v>
      </c>
      <c r="AA69" s="104">
        <v>75.5</v>
      </c>
      <c r="AB69" s="118">
        <v>80.7</v>
      </c>
      <c r="AC69" s="117">
        <v>62</v>
      </c>
      <c r="AD69" s="104">
        <v>75.5</v>
      </c>
      <c r="AE69" s="118">
        <v>80.7</v>
      </c>
    </row>
    <row r="70" spans="1:31">
      <c r="A70" s="16" t="s">
        <v>362</v>
      </c>
      <c r="B70" s="117">
        <v>73</v>
      </c>
      <c r="C70" s="104">
        <v>82.6</v>
      </c>
      <c r="D70" s="118">
        <v>85.8</v>
      </c>
      <c r="E70" s="117">
        <v>72.3</v>
      </c>
      <c r="F70" s="104">
        <v>82.3</v>
      </c>
      <c r="G70" s="118">
        <v>85.6</v>
      </c>
      <c r="H70" s="117">
        <v>72</v>
      </c>
      <c r="I70" s="104">
        <v>82</v>
      </c>
      <c r="J70" s="118">
        <v>85.4</v>
      </c>
      <c r="K70" s="117">
        <v>71.099999999999994</v>
      </c>
      <c r="L70" s="104">
        <v>81.5</v>
      </c>
      <c r="M70" s="118">
        <v>85</v>
      </c>
      <c r="N70" s="117">
        <v>63.8</v>
      </c>
      <c r="O70" s="104">
        <v>80.3</v>
      </c>
      <c r="P70" s="118">
        <v>84.8</v>
      </c>
      <c r="Q70" s="117">
        <v>67</v>
      </c>
      <c r="R70" s="104">
        <v>78.8</v>
      </c>
      <c r="S70" s="118">
        <v>84.4</v>
      </c>
      <c r="T70" s="117">
        <v>67</v>
      </c>
      <c r="U70" s="104">
        <v>79.2</v>
      </c>
      <c r="V70" s="118">
        <v>83.4</v>
      </c>
      <c r="W70" s="117">
        <v>66.8</v>
      </c>
      <c r="X70" s="104">
        <v>78.7</v>
      </c>
      <c r="Y70" s="118">
        <v>83</v>
      </c>
      <c r="Z70" s="117">
        <v>66.7</v>
      </c>
      <c r="AA70" s="104">
        <v>78.599999999999994</v>
      </c>
      <c r="AB70" s="118">
        <v>82.9</v>
      </c>
      <c r="AC70" s="117">
        <v>66.400000000000006</v>
      </c>
      <c r="AD70" s="104">
        <v>78.2</v>
      </c>
      <c r="AE70" s="118">
        <v>82.4</v>
      </c>
    </row>
    <row r="71" spans="1:31">
      <c r="A71" s="16" t="s">
        <v>363</v>
      </c>
      <c r="B71" s="117">
        <v>76.900000000000006</v>
      </c>
      <c r="C71" s="104">
        <v>86.7</v>
      </c>
      <c r="D71" s="118">
        <v>90</v>
      </c>
      <c r="E71" s="117">
        <v>75.400000000000006</v>
      </c>
      <c r="F71" s="104">
        <v>85.4</v>
      </c>
      <c r="G71" s="118">
        <v>88.7</v>
      </c>
      <c r="H71" s="117">
        <v>74.7</v>
      </c>
      <c r="I71" s="104">
        <v>84.5</v>
      </c>
      <c r="J71" s="118">
        <v>87.8</v>
      </c>
      <c r="K71" s="117">
        <v>73.599999999999994</v>
      </c>
      <c r="L71" s="104">
        <v>83.6</v>
      </c>
      <c r="M71" s="118">
        <v>86.8</v>
      </c>
      <c r="N71" s="117">
        <v>61.1</v>
      </c>
      <c r="O71" s="104">
        <v>81.2</v>
      </c>
      <c r="P71" s="118">
        <v>85.7</v>
      </c>
      <c r="Q71" s="117">
        <v>68.5</v>
      </c>
      <c r="R71" s="104">
        <v>78.900000000000006</v>
      </c>
      <c r="S71" s="118">
        <v>84.7</v>
      </c>
      <c r="T71" s="117">
        <v>69.2</v>
      </c>
      <c r="U71" s="104">
        <v>80.599999999999994</v>
      </c>
      <c r="V71" s="118">
        <v>84.2</v>
      </c>
      <c r="W71" s="117">
        <v>69.900000000000006</v>
      </c>
      <c r="X71" s="104">
        <v>80.8</v>
      </c>
      <c r="Y71" s="118">
        <v>84.6</v>
      </c>
      <c r="Z71" s="117">
        <v>70</v>
      </c>
      <c r="AA71" s="104">
        <v>80.7</v>
      </c>
      <c r="AB71" s="118">
        <v>84.6</v>
      </c>
      <c r="AC71" s="117">
        <v>70.400000000000006</v>
      </c>
      <c r="AD71" s="104">
        <v>81</v>
      </c>
      <c r="AE71" s="118">
        <v>84.7</v>
      </c>
    </row>
    <row r="72" spans="1:31">
      <c r="A72" s="16" t="s">
        <v>364</v>
      </c>
      <c r="B72" s="117">
        <v>72.7</v>
      </c>
      <c r="C72" s="104">
        <v>83.3</v>
      </c>
      <c r="D72" s="118">
        <v>87.2</v>
      </c>
      <c r="E72" s="117">
        <v>73.599999999999994</v>
      </c>
      <c r="F72" s="104">
        <v>84.5</v>
      </c>
      <c r="G72" s="118">
        <v>88.4</v>
      </c>
      <c r="H72" s="117">
        <v>74.400000000000006</v>
      </c>
      <c r="I72" s="104">
        <v>85.2</v>
      </c>
      <c r="J72" s="118">
        <v>89.1</v>
      </c>
      <c r="K72" s="117">
        <v>74.900000000000006</v>
      </c>
      <c r="L72" s="104">
        <v>85.7</v>
      </c>
      <c r="M72" s="118">
        <v>89.5</v>
      </c>
      <c r="N72" s="117">
        <v>61.4</v>
      </c>
      <c r="O72" s="104">
        <v>84.3</v>
      </c>
      <c r="P72" s="118">
        <v>89.4</v>
      </c>
      <c r="Q72" s="117">
        <v>71.400000000000006</v>
      </c>
      <c r="R72" s="104">
        <v>82</v>
      </c>
      <c r="S72" s="118">
        <v>88.7</v>
      </c>
      <c r="T72" s="117">
        <v>71.3</v>
      </c>
      <c r="U72" s="104">
        <v>83.3</v>
      </c>
      <c r="V72" s="118">
        <v>86.9</v>
      </c>
      <c r="W72" s="117">
        <v>71.7</v>
      </c>
      <c r="X72" s="104">
        <v>83</v>
      </c>
      <c r="Y72" s="118">
        <v>87</v>
      </c>
      <c r="Z72" s="117">
        <v>71.3</v>
      </c>
      <c r="AA72" s="104">
        <v>82.1</v>
      </c>
      <c r="AB72" s="118">
        <v>86.2</v>
      </c>
      <c r="AC72" s="117">
        <v>71.2</v>
      </c>
      <c r="AD72" s="104">
        <v>81.7</v>
      </c>
      <c r="AE72" s="118">
        <v>85.5</v>
      </c>
    </row>
    <row r="73" spans="1:31">
      <c r="A73" s="16" t="s">
        <v>365</v>
      </c>
      <c r="B73" s="117">
        <v>66.7</v>
      </c>
      <c r="C73" s="104">
        <v>78.7</v>
      </c>
      <c r="D73" s="118">
        <v>83.8</v>
      </c>
      <c r="E73" s="117">
        <v>66.900000000000006</v>
      </c>
      <c r="F73" s="104">
        <v>79.3</v>
      </c>
      <c r="G73" s="118">
        <v>84.6</v>
      </c>
      <c r="H73" s="117">
        <v>68.400000000000006</v>
      </c>
      <c r="I73" s="104">
        <v>80.5</v>
      </c>
      <c r="J73" s="118">
        <v>85.7</v>
      </c>
      <c r="K73" s="117">
        <v>68.900000000000006</v>
      </c>
      <c r="L73" s="104">
        <v>81.2</v>
      </c>
      <c r="M73" s="118">
        <v>86.3</v>
      </c>
      <c r="N73" s="117">
        <v>54.3</v>
      </c>
      <c r="O73" s="104">
        <v>79.099999999999994</v>
      </c>
      <c r="P73" s="118">
        <v>85.7</v>
      </c>
      <c r="Q73" s="117">
        <v>66</v>
      </c>
      <c r="R73" s="104">
        <v>77.099999999999994</v>
      </c>
      <c r="S73" s="118">
        <v>85.7</v>
      </c>
      <c r="T73" s="117">
        <v>68</v>
      </c>
      <c r="U73" s="104">
        <v>81.7</v>
      </c>
      <c r="V73" s="118">
        <v>86.2</v>
      </c>
      <c r="W73" s="117">
        <v>70.099999999999994</v>
      </c>
      <c r="X73" s="104">
        <v>82.8</v>
      </c>
      <c r="Y73" s="118">
        <v>88.1</v>
      </c>
      <c r="Z73" s="117">
        <v>71.5</v>
      </c>
      <c r="AA73" s="104">
        <v>83.8</v>
      </c>
      <c r="AB73" s="118">
        <v>88.9</v>
      </c>
      <c r="AC73" s="117">
        <v>72.400000000000006</v>
      </c>
      <c r="AD73" s="104">
        <v>84.3</v>
      </c>
      <c r="AE73" s="118">
        <v>89.2</v>
      </c>
    </row>
    <row r="74" spans="1:31">
      <c r="A74" s="16" t="s">
        <v>366</v>
      </c>
      <c r="B74" s="117">
        <v>56</v>
      </c>
      <c r="C74" s="104">
        <v>70.5</v>
      </c>
      <c r="D74" s="118">
        <v>78</v>
      </c>
      <c r="E74" s="117">
        <v>56.5</v>
      </c>
      <c r="F74" s="104">
        <v>71.3</v>
      </c>
      <c r="G74" s="118">
        <v>78.900000000000006</v>
      </c>
      <c r="H74" s="117">
        <v>57.2</v>
      </c>
      <c r="I74" s="104">
        <v>71.599999999999994</v>
      </c>
      <c r="J74" s="118">
        <v>79.3</v>
      </c>
      <c r="K74" s="117">
        <v>58.5</v>
      </c>
      <c r="L74" s="104">
        <v>72.8</v>
      </c>
      <c r="M74" s="118">
        <v>80.2</v>
      </c>
      <c r="N74" s="117">
        <v>45.4</v>
      </c>
      <c r="O74" s="104">
        <v>72.2</v>
      </c>
      <c r="P74" s="118">
        <v>81</v>
      </c>
      <c r="Q74" s="117">
        <v>57.7</v>
      </c>
      <c r="R74" s="104">
        <v>70.2</v>
      </c>
      <c r="S74" s="118">
        <v>82.1</v>
      </c>
      <c r="T74" s="117">
        <v>58.9</v>
      </c>
      <c r="U74" s="104">
        <v>74.900000000000006</v>
      </c>
      <c r="V74" s="118">
        <v>81</v>
      </c>
      <c r="W74" s="117">
        <v>61</v>
      </c>
      <c r="X74" s="104">
        <v>76</v>
      </c>
      <c r="Y74" s="118">
        <v>83.9</v>
      </c>
      <c r="Z74" s="117">
        <v>62.8</v>
      </c>
      <c r="AA74" s="104">
        <v>77.3</v>
      </c>
      <c r="AB74" s="118">
        <v>84.5</v>
      </c>
      <c r="AC74" s="117">
        <v>63.8</v>
      </c>
      <c r="AD74" s="104">
        <v>77.8</v>
      </c>
      <c r="AE74" s="118">
        <v>84.9</v>
      </c>
    </row>
    <row r="75" spans="1:31">
      <c r="A75" s="16" t="s">
        <v>367</v>
      </c>
      <c r="B75" s="117">
        <v>39.299999999999997</v>
      </c>
      <c r="C75" s="104">
        <v>56</v>
      </c>
      <c r="D75" s="118">
        <v>67.400000000000006</v>
      </c>
      <c r="E75" s="117">
        <v>40</v>
      </c>
      <c r="F75" s="104">
        <v>56.9</v>
      </c>
      <c r="G75" s="118">
        <v>68.3</v>
      </c>
      <c r="H75" s="117">
        <v>41</v>
      </c>
      <c r="I75" s="104">
        <v>58.1</v>
      </c>
      <c r="J75" s="118">
        <v>69.400000000000006</v>
      </c>
      <c r="K75" s="117">
        <v>42</v>
      </c>
      <c r="L75" s="104">
        <v>58.6</v>
      </c>
      <c r="M75" s="118">
        <v>69.900000000000006</v>
      </c>
      <c r="N75" s="117">
        <v>31.3</v>
      </c>
      <c r="O75" s="104">
        <v>58.7</v>
      </c>
      <c r="P75" s="118">
        <v>71.3</v>
      </c>
      <c r="Q75" s="117">
        <v>43.1</v>
      </c>
      <c r="R75" s="104">
        <v>56.8</v>
      </c>
      <c r="S75" s="118">
        <v>73.5</v>
      </c>
      <c r="T75" s="117">
        <v>42.7</v>
      </c>
      <c r="U75" s="104">
        <v>63</v>
      </c>
      <c r="V75" s="118">
        <v>71.8</v>
      </c>
      <c r="W75" s="117">
        <v>43.5</v>
      </c>
      <c r="X75" s="104">
        <v>61.7</v>
      </c>
      <c r="Y75" s="118">
        <v>75</v>
      </c>
      <c r="Z75" s="117">
        <v>44.9</v>
      </c>
      <c r="AA75" s="104">
        <v>62.3</v>
      </c>
      <c r="AB75" s="118">
        <v>74.2</v>
      </c>
      <c r="AC75" s="117">
        <v>46.8</v>
      </c>
      <c r="AD75" s="104">
        <v>64</v>
      </c>
      <c r="AE75" s="118">
        <v>75</v>
      </c>
    </row>
    <row r="76" spans="1:31">
      <c r="A76" s="16" t="s">
        <v>274</v>
      </c>
      <c r="B76" s="119">
        <v>57.9</v>
      </c>
      <c r="C76" s="120">
        <v>72.7</v>
      </c>
      <c r="D76" s="121">
        <v>78.3</v>
      </c>
      <c r="E76" s="119">
        <v>56.8</v>
      </c>
      <c r="F76" s="120">
        <v>71.8</v>
      </c>
      <c r="G76" s="121">
        <v>77.8</v>
      </c>
      <c r="H76" s="119">
        <v>56.5</v>
      </c>
      <c r="I76" s="120">
        <v>71.3</v>
      </c>
      <c r="J76" s="121">
        <v>77.2</v>
      </c>
      <c r="K76" s="119">
        <v>55.7</v>
      </c>
      <c r="L76" s="120">
        <v>70.8</v>
      </c>
      <c r="M76" s="121">
        <v>76.8</v>
      </c>
      <c r="N76" s="119">
        <v>48.9</v>
      </c>
      <c r="O76" s="120">
        <v>68.5</v>
      </c>
      <c r="P76" s="121">
        <v>75.5</v>
      </c>
      <c r="Q76" s="119">
        <v>51.9</v>
      </c>
      <c r="R76" s="120">
        <v>66.599999999999994</v>
      </c>
      <c r="S76" s="121">
        <v>74.5</v>
      </c>
      <c r="T76" s="119">
        <v>51.2</v>
      </c>
      <c r="U76" s="120">
        <v>66.8</v>
      </c>
      <c r="V76" s="121">
        <v>73.2</v>
      </c>
      <c r="W76" s="119">
        <v>51.6</v>
      </c>
      <c r="X76" s="120">
        <v>66.5</v>
      </c>
      <c r="Y76" s="121">
        <v>73.2</v>
      </c>
      <c r="Z76" s="119">
        <v>51.8</v>
      </c>
      <c r="AA76" s="120">
        <v>66.7</v>
      </c>
      <c r="AB76" s="121">
        <v>73.099999999999994</v>
      </c>
      <c r="AC76" s="119">
        <v>52.6</v>
      </c>
      <c r="AD76" s="120">
        <v>67.3</v>
      </c>
      <c r="AE76" s="121">
        <v>73.400000000000006</v>
      </c>
    </row>
    <row r="77" spans="1:31">
      <c r="A77" s="22" t="s">
        <v>368</v>
      </c>
    </row>
  </sheetData>
  <pageMargins left="0.7" right="0.7" top="0.75" bottom="0.75" header="0.3" footer="0.3"/>
  <pageSetup paperSize="9" orientation="portrait" r:id="rId1"/>
  <drawing r:id="rId2"/>
  <tableParts count="4">
    <tablePart r:id="rId3"/>
    <tablePart r:id="rId4"/>
    <tablePart r:id="rId5"/>
    <tablePart r:id="rId6"/>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M76"/>
  <sheetViews>
    <sheetView zoomScaleNormal="100" workbookViewId="0"/>
  </sheetViews>
  <sheetFormatPr defaultColWidth="9.33203125" defaultRowHeight="13.5"/>
  <cols>
    <col min="1" max="1" width="16.6640625" style="16" customWidth="1"/>
    <col min="2" max="2" width="17.1640625" style="16" bestFit="1" customWidth="1"/>
    <col min="3" max="4" width="23" style="16" bestFit="1" customWidth="1"/>
    <col min="5" max="5" width="20.83203125" style="16" bestFit="1" customWidth="1"/>
    <col min="6" max="7" width="27.1640625" style="16" bestFit="1" customWidth="1"/>
    <col min="8" max="8" width="18.6640625" style="16" bestFit="1" customWidth="1"/>
    <col min="9" max="9" width="25.1640625" style="16" bestFit="1" customWidth="1"/>
    <col min="10" max="10" width="24.6640625" style="16" bestFit="1" customWidth="1"/>
    <col min="11" max="13" width="13.33203125" style="16" customWidth="1"/>
    <col min="14" max="17" width="9.33203125" style="16" customWidth="1"/>
    <col min="18" max="16384" width="9.33203125" style="16"/>
  </cols>
  <sheetData>
    <row r="1" spans="1:13">
      <c r="A1" s="37" t="s">
        <v>825</v>
      </c>
    </row>
    <row r="2" spans="1:13" ht="17.25" customHeight="1">
      <c r="A2" s="17" t="s">
        <v>404</v>
      </c>
      <c r="B2" s="17"/>
      <c r="C2" s="17"/>
      <c r="D2" s="17"/>
      <c r="E2" s="17"/>
      <c r="F2" s="17"/>
      <c r="G2" s="17"/>
      <c r="H2" s="17"/>
      <c r="I2" s="17"/>
      <c r="J2" s="17"/>
      <c r="K2" s="17"/>
      <c r="L2" s="17"/>
      <c r="M2" s="17"/>
    </row>
    <row r="3" spans="1:13" ht="17.25" customHeight="1">
      <c r="A3" s="38" t="s">
        <v>405</v>
      </c>
      <c r="B3" s="39"/>
      <c r="C3" s="39"/>
      <c r="D3" s="39"/>
      <c r="E3" s="39"/>
      <c r="F3" s="39"/>
      <c r="G3" s="39"/>
      <c r="H3" s="39"/>
      <c r="I3" s="39"/>
      <c r="J3" s="39"/>
      <c r="K3" s="39"/>
      <c r="L3" s="39"/>
      <c r="M3" s="39"/>
    </row>
    <row r="4" spans="1:13" ht="15">
      <c r="A4" s="21" t="s">
        <v>254</v>
      </c>
      <c r="B4" s="21" t="s">
        <v>946</v>
      </c>
      <c r="C4" s="21" t="s">
        <v>954</v>
      </c>
      <c r="D4" s="21" t="s">
        <v>947</v>
      </c>
      <c r="E4" s="21" t="s">
        <v>948</v>
      </c>
      <c r="F4" s="21" t="s">
        <v>971</v>
      </c>
      <c r="G4" s="21" t="s">
        <v>976</v>
      </c>
      <c r="H4" s="21" t="s">
        <v>949</v>
      </c>
      <c r="I4" s="21" t="s">
        <v>972</v>
      </c>
      <c r="J4" s="21" t="s">
        <v>950</v>
      </c>
    </row>
    <row r="5" spans="1:13">
      <c r="A5" s="16" t="s">
        <v>406</v>
      </c>
      <c r="B5" s="65">
        <v>429491</v>
      </c>
      <c r="C5" s="66">
        <v>548818</v>
      </c>
      <c r="D5" s="67">
        <v>604765</v>
      </c>
      <c r="E5" s="65">
        <v>508124</v>
      </c>
      <c r="F5" s="66">
        <v>644876</v>
      </c>
      <c r="G5" s="67">
        <v>701670</v>
      </c>
      <c r="H5" s="66">
        <v>937615</v>
      </c>
      <c r="I5" s="66">
        <v>1193694</v>
      </c>
      <c r="J5" s="66">
        <v>1306435</v>
      </c>
    </row>
    <row r="6" spans="1:13">
      <c r="A6" s="16" t="s">
        <v>407</v>
      </c>
      <c r="B6" s="68">
        <v>70147</v>
      </c>
      <c r="C6" s="16">
        <v>91279</v>
      </c>
      <c r="D6" s="69">
        <v>99609</v>
      </c>
      <c r="E6" s="68">
        <v>82350</v>
      </c>
      <c r="F6" s="16">
        <v>106545</v>
      </c>
      <c r="G6" s="69">
        <v>114746</v>
      </c>
      <c r="H6" s="16">
        <v>152497</v>
      </c>
      <c r="I6" s="16">
        <v>197824</v>
      </c>
      <c r="J6" s="16">
        <v>214355</v>
      </c>
    </row>
    <row r="7" spans="1:13">
      <c r="A7" s="16" t="s">
        <v>408</v>
      </c>
      <c r="B7" s="68">
        <v>55553</v>
      </c>
      <c r="C7" s="16">
        <v>70020</v>
      </c>
      <c r="D7" s="69">
        <v>76172</v>
      </c>
      <c r="E7" s="68">
        <v>64095</v>
      </c>
      <c r="F7" s="16">
        <v>80531</v>
      </c>
      <c r="G7" s="69">
        <v>86813</v>
      </c>
      <c r="H7" s="16">
        <v>119648</v>
      </c>
      <c r="I7" s="16">
        <v>150551</v>
      </c>
      <c r="J7" s="16">
        <v>162985</v>
      </c>
    </row>
    <row r="8" spans="1:13">
      <c r="A8" s="16" t="s">
        <v>409</v>
      </c>
      <c r="B8" s="68">
        <v>80096</v>
      </c>
      <c r="C8" s="16">
        <v>102133</v>
      </c>
      <c r="D8" s="69">
        <v>113440</v>
      </c>
      <c r="E8" s="68">
        <v>91190</v>
      </c>
      <c r="F8" s="16">
        <v>116086</v>
      </c>
      <c r="G8" s="69">
        <v>127551</v>
      </c>
      <c r="H8" s="16">
        <v>171286</v>
      </c>
      <c r="I8" s="16">
        <v>218219</v>
      </c>
      <c r="J8" s="16">
        <v>240991</v>
      </c>
    </row>
    <row r="9" spans="1:13">
      <c r="A9" s="16" t="s">
        <v>410</v>
      </c>
      <c r="B9" s="68">
        <v>72375</v>
      </c>
      <c r="C9" s="16">
        <v>92670</v>
      </c>
      <c r="D9" s="69">
        <v>101193</v>
      </c>
      <c r="E9" s="68">
        <v>79131</v>
      </c>
      <c r="F9" s="16">
        <v>100020</v>
      </c>
      <c r="G9" s="69">
        <v>108780</v>
      </c>
      <c r="H9" s="16">
        <v>151506</v>
      </c>
      <c r="I9" s="16">
        <v>192690</v>
      </c>
      <c r="J9" s="16">
        <v>209973</v>
      </c>
    </row>
    <row r="10" spans="1:13">
      <c r="A10" s="16" t="s">
        <v>411</v>
      </c>
      <c r="B10" s="68">
        <v>37769</v>
      </c>
      <c r="C10" s="16">
        <v>48239</v>
      </c>
      <c r="D10" s="69">
        <v>52697</v>
      </c>
      <c r="E10" s="68">
        <v>41721</v>
      </c>
      <c r="F10" s="16">
        <v>52673</v>
      </c>
      <c r="G10" s="69">
        <v>56829</v>
      </c>
      <c r="H10" s="16">
        <v>79490</v>
      </c>
      <c r="I10" s="16">
        <v>100912</v>
      </c>
      <c r="J10" s="16">
        <v>109526</v>
      </c>
    </row>
    <row r="11" spans="1:13">
      <c r="A11" s="16" t="s">
        <v>412</v>
      </c>
      <c r="B11" s="68">
        <v>46079</v>
      </c>
      <c r="C11" s="16">
        <v>58697</v>
      </c>
      <c r="D11" s="69">
        <v>64819</v>
      </c>
      <c r="E11" s="68">
        <v>52194</v>
      </c>
      <c r="F11" s="16">
        <v>66033</v>
      </c>
      <c r="G11" s="69">
        <v>71990</v>
      </c>
      <c r="H11" s="16">
        <v>98273</v>
      </c>
      <c r="I11" s="16">
        <v>124730</v>
      </c>
      <c r="J11" s="16">
        <v>136809</v>
      </c>
    </row>
    <row r="12" spans="1:13">
      <c r="A12" s="16" t="s">
        <v>413</v>
      </c>
      <c r="B12" s="68">
        <v>8624</v>
      </c>
      <c r="C12" s="16">
        <v>11922</v>
      </c>
      <c r="D12" s="69">
        <v>13669</v>
      </c>
      <c r="E12" s="68">
        <v>10611</v>
      </c>
      <c r="F12" s="16">
        <v>14480</v>
      </c>
      <c r="G12" s="69">
        <v>16428</v>
      </c>
      <c r="H12" s="16">
        <v>19235</v>
      </c>
      <c r="I12" s="16">
        <v>26402</v>
      </c>
      <c r="J12" s="16">
        <v>30097</v>
      </c>
    </row>
    <row r="13" spans="1:13">
      <c r="A13" s="16" t="s">
        <v>414</v>
      </c>
      <c r="B13" s="68">
        <v>29669</v>
      </c>
      <c r="C13" s="16">
        <v>38326</v>
      </c>
      <c r="D13" s="69">
        <v>42225</v>
      </c>
      <c r="E13" s="68">
        <v>32916</v>
      </c>
      <c r="F13" s="16">
        <v>42166</v>
      </c>
      <c r="G13" s="69">
        <v>45985</v>
      </c>
      <c r="H13" s="16">
        <v>62585</v>
      </c>
      <c r="I13" s="16">
        <v>80492</v>
      </c>
      <c r="J13" s="16">
        <v>88210</v>
      </c>
    </row>
    <row r="14" spans="1:13">
      <c r="A14" s="16" t="s">
        <v>415</v>
      </c>
      <c r="B14" s="68">
        <v>262129</v>
      </c>
      <c r="C14" s="16">
        <v>327011</v>
      </c>
      <c r="D14" s="69">
        <v>355555</v>
      </c>
      <c r="E14" s="68">
        <v>306249</v>
      </c>
      <c r="F14" s="16">
        <v>379660</v>
      </c>
      <c r="G14" s="69">
        <v>408626</v>
      </c>
      <c r="H14" s="16">
        <v>568378</v>
      </c>
      <c r="I14" s="16">
        <v>706671</v>
      </c>
      <c r="J14" s="16">
        <v>764181</v>
      </c>
    </row>
    <row r="15" spans="1:13">
      <c r="A15" s="16" t="s">
        <v>416</v>
      </c>
      <c r="B15" s="68">
        <v>65948</v>
      </c>
      <c r="C15" s="16">
        <v>82658</v>
      </c>
      <c r="D15" s="69">
        <v>90924</v>
      </c>
      <c r="E15" s="68">
        <v>75482</v>
      </c>
      <c r="F15" s="16">
        <v>94142</v>
      </c>
      <c r="G15" s="69">
        <v>102596</v>
      </c>
      <c r="H15" s="16">
        <v>141430</v>
      </c>
      <c r="I15" s="16">
        <v>176800</v>
      </c>
      <c r="J15" s="16">
        <v>193520</v>
      </c>
    </row>
    <row r="16" spans="1:13">
      <c r="A16" s="16" t="s">
        <v>417</v>
      </c>
      <c r="B16" s="68">
        <v>327824</v>
      </c>
      <c r="C16" s="16">
        <v>428861</v>
      </c>
      <c r="D16" s="69">
        <v>466995</v>
      </c>
      <c r="E16" s="68">
        <v>372474</v>
      </c>
      <c r="F16" s="16">
        <v>483619</v>
      </c>
      <c r="G16" s="69">
        <v>521761</v>
      </c>
      <c r="H16" s="16">
        <v>700298</v>
      </c>
      <c r="I16" s="16">
        <v>912480</v>
      </c>
      <c r="J16" s="16">
        <v>988756</v>
      </c>
    </row>
    <row r="17" spans="1:10">
      <c r="A17" s="16" t="s">
        <v>418</v>
      </c>
      <c r="B17" s="68">
        <v>57898</v>
      </c>
      <c r="C17" s="16">
        <v>72615</v>
      </c>
      <c r="D17" s="69">
        <v>78834</v>
      </c>
      <c r="E17" s="68">
        <v>65235</v>
      </c>
      <c r="F17" s="16">
        <v>80990</v>
      </c>
      <c r="G17" s="69">
        <v>87264</v>
      </c>
      <c r="H17" s="16">
        <v>123133</v>
      </c>
      <c r="I17" s="16">
        <v>153605</v>
      </c>
      <c r="J17" s="16">
        <v>166098</v>
      </c>
    </row>
    <row r="18" spans="1:10">
      <c r="A18" s="16" t="s">
        <v>419</v>
      </c>
      <c r="B18" s="68">
        <v>52318</v>
      </c>
      <c r="C18" s="16">
        <v>67831</v>
      </c>
      <c r="D18" s="69">
        <v>75346</v>
      </c>
      <c r="E18" s="68">
        <v>61142</v>
      </c>
      <c r="F18" s="16">
        <v>78647</v>
      </c>
      <c r="G18" s="69">
        <v>86374</v>
      </c>
      <c r="H18" s="16">
        <v>113460</v>
      </c>
      <c r="I18" s="16">
        <v>146478</v>
      </c>
      <c r="J18" s="16">
        <v>161720</v>
      </c>
    </row>
    <row r="19" spans="1:10">
      <c r="A19" s="16" t="s">
        <v>420</v>
      </c>
      <c r="B19" s="68">
        <v>48583</v>
      </c>
      <c r="C19" s="16">
        <v>63160</v>
      </c>
      <c r="D19" s="69">
        <v>69912</v>
      </c>
      <c r="E19" s="68">
        <v>55402</v>
      </c>
      <c r="F19" s="16">
        <v>71565</v>
      </c>
      <c r="G19" s="69">
        <v>78545</v>
      </c>
      <c r="H19" s="16">
        <v>103985</v>
      </c>
      <c r="I19" s="16">
        <v>134725</v>
      </c>
      <c r="J19" s="16">
        <v>148457</v>
      </c>
    </row>
    <row r="20" spans="1:10">
      <c r="A20" s="16" t="s">
        <v>421</v>
      </c>
      <c r="B20" s="68">
        <v>48173</v>
      </c>
      <c r="C20" s="16">
        <v>62860</v>
      </c>
      <c r="D20" s="69">
        <v>69960</v>
      </c>
      <c r="E20" s="68">
        <v>55575</v>
      </c>
      <c r="F20" s="16">
        <v>72136</v>
      </c>
      <c r="G20" s="69">
        <v>79359</v>
      </c>
      <c r="H20" s="16">
        <v>103748</v>
      </c>
      <c r="I20" s="16">
        <v>134996</v>
      </c>
      <c r="J20" s="16">
        <v>149319</v>
      </c>
    </row>
    <row r="21" spans="1:10">
      <c r="A21" s="16" t="s">
        <v>422</v>
      </c>
      <c r="B21" s="68">
        <v>45977</v>
      </c>
      <c r="C21" s="16">
        <v>61132</v>
      </c>
      <c r="D21" s="69">
        <v>68953</v>
      </c>
      <c r="E21" s="68">
        <v>53387</v>
      </c>
      <c r="F21" s="16">
        <v>70477</v>
      </c>
      <c r="G21" s="69">
        <v>78475</v>
      </c>
      <c r="H21" s="16">
        <v>99364</v>
      </c>
      <c r="I21" s="16">
        <v>131609</v>
      </c>
      <c r="J21" s="16">
        <v>147428</v>
      </c>
    </row>
    <row r="22" spans="1:10">
      <c r="A22" s="16" t="s">
        <v>423</v>
      </c>
      <c r="B22" s="68">
        <v>41636</v>
      </c>
      <c r="C22" s="16">
        <v>54771</v>
      </c>
      <c r="D22" s="69">
        <v>60250</v>
      </c>
      <c r="E22" s="68">
        <v>47743</v>
      </c>
      <c r="F22" s="16">
        <v>62781</v>
      </c>
      <c r="G22" s="69">
        <v>68409</v>
      </c>
      <c r="H22" s="16">
        <v>89379</v>
      </c>
      <c r="I22" s="16">
        <v>117552</v>
      </c>
      <c r="J22" s="16">
        <v>128659</v>
      </c>
    </row>
    <row r="23" spans="1:10">
      <c r="A23" s="16" t="s">
        <v>424</v>
      </c>
      <c r="B23" s="68">
        <v>22980</v>
      </c>
      <c r="C23" s="16">
        <v>29155</v>
      </c>
      <c r="D23" s="69">
        <v>32066</v>
      </c>
      <c r="E23" s="68">
        <v>26550</v>
      </c>
      <c r="F23" s="16">
        <v>33750</v>
      </c>
      <c r="G23" s="69">
        <v>36709</v>
      </c>
      <c r="H23" s="16">
        <v>49530</v>
      </c>
      <c r="I23" s="16">
        <v>62905</v>
      </c>
      <c r="J23" s="16">
        <v>68775</v>
      </c>
    </row>
    <row r="24" spans="1:10">
      <c r="A24" s="16" t="s">
        <v>425</v>
      </c>
      <c r="B24" s="68">
        <v>44774</v>
      </c>
      <c r="C24" s="16">
        <v>57970</v>
      </c>
      <c r="D24" s="69">
        <v>64729</v>
      </c>
      <c r="E24" s="68">
        <v>51116</v>
      </c>
      <c r="F24" s="16">
        <v>65965</v>
      </c>
      <c r="G24" s="69">
        <v>72876</v>
      </c>
      <c r="H24" s="16">
        <v>95890</v>
      </c>
      <c r="I24" s="16">
        <v>123935</v>
      </c>
      <c r="J24" s="16">
        <v>137605</v>
      </c>
    </row>
    <row r="25" spans="1:10">
      <c r="A25" s="16" t="s">
        <v>426</v>
      </c>
      <c r="B25" s="68">
        <v>38244</v>
      </c>
      <c r="C25" s="16">
        <v>50465</v>
      </c>
      <c r="D25" s="69">
        <v>56286</v>
      </c>
      <c r="E25" s="68">
        <v>43750</v>
      </c>
      <c r="F25" s="16">
        <v>57254</v>
      </c>
      <c r="G25" s="69">
        <v>63114</v>
      </c>
      <c r="H25" s="16">
        <v>81994</v>
      </c>
      <c r="I25" s="16">
        <v>107719</v>
      </c>
      <c r="J25" s="16">
        <v>119400</v>
      </c>
    </row>
    <row r="26" spans="1:10">
      <c r="A26" s="16" t="s">
        <v>260</v>
      </c>
      <c r="B26" s="70">
        <v>1886409</v>
      </c>
      <c r="C26" s="71">
        <v>2420813</v>
      </c>
      <c r="D26" s="72">
        <v>2658714</v>
      </c>
      <c r="E26" s="70">
        <v>2176564</v>
      </c>
      <c r="F26" s="71">
        <v>2774614</v>
      </c>
      <c r="G26" s="72">
        <v>3015205</v>
      </c>
      <c r="H26" s="16">
        <v>4062973</v>
      </c>
      <c r="I26" s="16">
        <v>5195427</v>
      </c>
      <c r="J26" s="16">
        <v>5673919</v>
      </c>
    </row>
    <row r="27" spans="1:10">
      <c r="A27" s="22" t="s">
        <v>368</v>
      </c>
    </row>
    <row r="28" spans="1:10" ht="17.25">
      <c r="A28" s="17" t="s">
        <v>427</v>
      </c>
    </row>
    <row r="29" spans="1:10" ht="17.25">
      <c r="A29" s="39" t="s">
        <v>428</v>
      </c>
    </row>
    <row r="30" spans="1:10" ht="15">
      <c r="A30" s="21" t="s">
        <v>254</v>
      </c>
      <c r="B30" s="21" t="s">
        <v>967</v>
      </c>
      <c r="C30" s="21" t="s">
        <v>973</v>
      </c>
      <c r="D30" s="21" t="s">
        <v>968</v>
      </c>
      <c r="E30" s="21" t="s">
        <v>969</v>
      </c>
      <c r="F30" s="21" t="s">
        <v>974</v>
      </c>
      <c r="G30" s="21" t="s">
        <v>977</v>
      </c>
      <c r="H30" s="21" t="s">
        <v>970</v>
      </c>
      <c r="I30" s="21" t="s">
        <v>975</v>
      </c>
      <c r="J30" s="21" t="s">
        <v>978</v>
      </c>
    </row>
    <row r="31" spans="1:10">
      <c r="A31" s="16" t="s">
        <v>406</v>
      </c>
      <c r="B31" s="68">
        <v>50.2</v>
      </c>
      <c r="C31" s="16">
        <v>63.3</v>
      </c>
      <c r="D31" s="69">
        <v>69.400000000000006</v>
      </c>
      <c r="E31" s="68">
        <v>57</v>
      </c>
      <c r="F31" s="16">
        <v>71.7</v>
      </c>
      <c r="G31" s="69">
        <v>77.8</v>
      </c>
      <c r="H31" s="68">
        <v>53.5</v>
      </c>
      <c r="I31" s="16">
        <v>67.400000000000006</v>
      </c>
      <c r="J31" s="69">
        <v>73.5</v>
      </c>
    </row>
    <row r="32" spans="1:10">
      <c r="A32" s="16" t="s">
        <v>407</v>
      </c>
      <c r="B32" s="68">
        <v>50</v>
      </c>
      <c r="C32" s="16">
        <v>64.599999999999994</v>
      </c>
      <c r="D32" s="69">
        <v>70.400000000000006</v>
      </c>
      <c r="E32" s="68">
        <v>56.8</v>
      </c>
      <c r="F32" s="16">
        <v>73.2</v>
      </c>
      <c r="G32" s="69">
        <v>78.8</v>
      </c>
      <c r="H32" s="68">
        <v>53.3</v>
      </c>
      <c r="I32" s="16">
        <v>68.900000000000006</v>
      </c>
      <c r="J32" s="69">
        <v>74.5</v>
      </c>
    </row>
    <row r="33" spans="1:10">
      <c r="A33" s="16" t="s">
        <v>408</v>
      </c>
      <c r="B33" s="68">
        <v>50.1</v>
      </c>
      <c r="C33" s="16">
        <v>63.6</v>
      </c>
      <c r="D33" s="69">
        <v>69.400000000000006</v>
      </c>
      <c r="E33" s="68">
        <v>56.4</v>
      </c>
      <c r="F33" s="16">
        <v>71.599999999999994</v>
      </c>
      <c r="G33" s="69">
        <v>77.400000000000006</v>
      </c>
      <c r="H33" s="68">
        <v>53.2</v>
      </c>
      <c r="I33" s="16">
        <v>67.5</v>
      </c>
      <c r="J33" s="69">
        <v>73.3</v>
      </c>
    </row>
    <row r="34" spans="1:10">
      <c r="A34" s="16" t="s">
        <v>409</v>
      </c>
      <c r="B34" s="68">
        <v>46.9</v>
      </c>
      <c r="C34" s="16">
        <v>59.8</v>
      </c>
      <c r="D34" s="69">
        <v>66.400000000000006</v>
      </c>
      <c r="E34" s="68">
        <v>53.1</v>
      </c>
      <c r="F34" s="16">
        <v>67.8</v>
      </c>
      <c r="G34" s="69">
        <v>74.599999999999994</v>
      </c>
      <c r="H34" s="68">
        <v>49.9</v>
      </c>
      <c r="I34" s="16">
        <v>63.6</v>
      </c>
      <c r="J34" s="69">
        <v>70.3</v>
      </c>
    </row>
    <row r="35" spans="1:10">
      <c r="A35" s="16" t="s">
        <v>410</v>
      </c>
      <c r="B35" s="68">
        <v>54.1</v>
      </c>
      <c r="C35" s="16">
        <v>69.3</v>
      </c>
      <c r="D35" s="69">
        <v>75.7</v>
      </c>
      <c r="E35" s="68">
        <v>59.3</v>
      </c>
      <c r="F35" s="16">
        <v>75.3</v>
      </c>
      <c r="G35" s="69">
        <v>82.1</v>
      </c>
      <c r="H35" s="68">
        <v>56.6</v>
      </c>
      <c r="I35" s="16">
        <v>72.2</v>
      </c>
      <c r="J35" s="69">
        <v>78.7</v>
      </c>
    </row>
    <row r="36" spans="1:10">
      <c r="A36" s="16" t="s">
        <v>411</v>
      </c>
      <c r="B36" s="68">
        <v>50.9</v>
      </c>
      <c r="C36" s="16">
        <v>65.2</v>
      </c>
      <c r="D36" s="69">
        <v>71.3</v>
      </c>
      <c r="E36" s="68">
        <v>57.5</v>
      </c>
      <c r="F36" s="16">
        <v>72.900000000000006</v>
      </c>
      <c r="G36" s="69">
        <v>78.7</v>
      </c>
      <c r="H36" s="68">
        <v>54.1</v>
      </c>
      <c r="I36" s="16">
        <v>68.900000000000006</v>
      </c>
      <c r="J36" s="69">
        <v>74.8</v>
      </c>
    </row>
    <row r="37" spans="1:10">
      <c r="A37" s="16" t="s">
        <v>412</v>
      </c>
      <c r="B37" s="68">
        <v>48.4</v>
      </c>
      <c r="C37" s="16">
        <v>62.3</v>
      </c>
      <c r="D37" s="69">
        <v>69.2</v>
      </c>
      <c r="E37" s="68">
        <v>54.6</v>
      </c>
      <c r="F37" s="16">
        <v>70.099999999999994</v>
      </c>
      <c r="G37" s="69">
        <v>76.900000000000006</v>
      </c>
      <c r="H37" s="68">
        <v>51.4</v>
      </c>
      <c r="I37" s="16">
        <v>66.099999999999994</v>
      </c>
      <c r="J37" s="69">
        <v>72.900000000000006</v>
      </c>
    </row>
    <row r="38" spans="1:10">
      <c r="A38" s="16" t="s">
        <v>413</v>
      </c>
      <c r="B38" s="68">
        <v>35.700000000000003</v>
      </c>
      <c r="C38" s="16">
        <v>50.1</v>
      </c>
      <c r="D38" s="69">
        <v>57.8</v>
      </c>
      <c r="E38" s="68">
        <v>42.2</v>
      </c>
      <c r="F38" s="16">
        <v>58.5</v>
      </c>
      <c r="G38" s="69">
        <v>66.8</v>
      </c>
      <c r="H38" s="68">
        <v>39</v>
      </c>
      <c r="I38" s="16">
        <v>54.2</v>
      </c>
      <c r="J38" s="69">
        <v>62.3</v>
      </c>
    </row>
    <row r="39" spans="1:10">
      <c r="A39" s="16" t="s">
        <v>414</v>
      </c>
      <c r="B39" s="68">
        <v>49.5</v>
      </c>
      <c r="C39" s="16">
        <v>64.5</v>
      </c>
      <c r="D39" s="69">
        <v>71.400000000000006</v>
      </c>
      <c r="E39" s="68">
        <v>55.2</v>
      </c>
      <c r="F39" s="16">
        <v>71.599999999999994</v>
      </c>
      <c r="G39" s="69">
        <v>78.5</v>
      </c>
      <c r="H39" s="68">
        <v>52.2</v>
      </c>
      <c r="I39" s="16">
        <v>67.900000000000006</v>
      </c>
      <c r="J39" s="69">
        <v>74.8</v>
      </c>
    </row>
    <row r="40" spans="1:10">
      <c r="A40" s="16" t="s">
        <v>415</v>
      </c>
      <c r="B40" s="68">
        <v>52</v>
      </c>
      <c r="C40" s="16">
        <v>64.7</v>
      </c>
      <c r="D40" s="69">
        <v>70.3</v>
      </c>
      <c r="E40" s="68">
        <v>58.6</v>
      </c>
      <c r="F40" s="16">
        <v>72.599999999999994</v>
      </c>
      <c r="G40" s="69">
        <v>78.099999999999994</v>
      </c>
      <c r="H40" s="68">
        <v>55.2</v>
      </c>
      <c r="I40" s="16">
        <v>68.599999999999994</v>
      </c>
      <c r="J40" s="69">
        <v>74.099999999999994</v>
      </c>
    </row>
    <row r="41" spans="1:10">
      <c r="A41" s="16" t="s">
        <v>416</v>
      </c>
      <c r="B41" s="68">
        <v>52.2</v>
      </c>
      <c r="C41" s="16">
        <v>65.900000000000006</v>
      </c>
      <c r="D41" s="69">
        <v>72.7</v>
      </c>
      <c r="E41" s="68">
        <v>58.1</v>
      </c>
      <c r="F41" s="16">
        <v>73.2</v>
      </c>
      <c r="G41" s="69">
        <v>80.2</v>
      </c>
      <c r="H41" s="68">
        <v>55.1</v>
      </c>
      <c r="I41" s="16">
        <v>69.5</v>
      </c>
      <c r="J41" s="69">
        <v>76.3</v>
      </c>
    </row>
    <row r="42" spans="1:10">
      <c r="A42" s="16" t="s">
        <v>417</v>
      </c>
      <c r="B42" s="68">
        <v>51.3</v>
      </c>
      <c r="C42" s="16">
        <v>66.8</v>
      </c>
      <c r="D42" s="69">
        <v>72.7</v>
      </c>
      <c r="E42" s="68">
        <v>57.6</v>
      </c>
      <c r="F42" s="16">
        <v>74.7</v>
      </c>
      <c r="G42" s="69">
        <v>80.599999999999994</v>
      </c>
      <c r="H42" s="68">
        <v>54.4</v>
      </c>
      <c r="I42" s="16">
        <v>70.7</v>
      </c>
      <c r="J42" s="69">
        <v>76.5</v>
      </c>
    </row>
    <row r="43" spans="1:10">
      <c r="A43" s="16" t="s">
        <v>418</v>
      </c>
      <c r="B43" s="68">
        <v>54</v>
      </c>
      <c r="C43" s="16">
        <v>68.2</v>
      </c>
      <c r="D43" s="69">
        <v>74.2</v>
      </c>
      <c r="E43" s="68">
        <v>60.3</v>
      </c>
      <c r="F43" s="16">
        <v>75.7</v>
      </c>
      <c r="G43" s="69">
        <v>81.8</v>
      </c>
      <c r="H43" s="68">
        <v>57</v>
      </c>
      <c r="I43" s="16">
        <v>71.8</v>
      </c>
      <c r="J43" s="69">
        <v>77.900000000000006</v>
      </c>
    </row>
    <row r="44" spans="1:10">
      <c r="A44" s="16" t="s">
        <v>419</v>
      </c>
      <c r="B44" s="68">
        <v>46.9</v>
      </c>
      <c r="C44" s="16">
        <v>60.9</v>
      </c>
      <c r="D44" s="69">
        <v>67.8</v>
      </c>
      <c r="E44" s="68">
        <v>53.6</v>
      </c>
      <c r="F44" s="16">
        <v>69.400000000000006</v>
      </c>
      <c r="G44" s="69">
        <v>76.400000000000006</v>
      </c>
      <c r="H44" s="68">
        <v>50.2</v>
      </c>
      <c r="I44" s="16">
        <v>65.099999999999994</v>
      </c>
      <c r="J44" s="69">
        <v>72</v>
      </c>
    </row>
    <row r="45" spans="1:10">
      <c r="A45" s="16" t="s">
        <v>420</v>
      </c>
      <c r="B45" s="68">
        <v>47.2</v>
      </c>
      <c r="C45" s="16">
        <v>61.5</v>
      </c>
      <c r="D45" s="69">
        <v>68.099999999999994</v>
      </c>
      <c r="E45" s="68">
        <v>52.9</v>
      </c>
      <c r="F45" s="16">
        <v>68.7</v>
      </c>
      <c r="G45" s="69">
        <v>75.599999999999994</v>
      </c>
      <c r="H45" s="68">
        <v>50</v>
      </c>
      <c r="I45" s="16">
        <v>65</v>
      </c>
      <c r="J45" s="69">
        <v>71.7</v>
      </c>
    </row>
    <row r="46" spans="1:10">
      <c r="A46" s="16" t="s">
        <v>421</v>
      </c>
      <c r="B46" s="68">
        <v>43.2</v>
      </c>
      <c r="C46" s="16">
        <v>56.9</v>
      </c>
      <c r="D46" s="69">
        <v>63.6</v>
      </c>
      <c r="E46" s="68">
        <v>50.2</v>
      </c>
      <c r="F46" s="16">
        <v>65.900000000000006</v>
      </c>
      <c r="G46" s="69">
        <v>72.900000000000006</v>
      </c>
      <c r="H46" s="68">
        <v>46.6</v>
      </c>
      <c r="I46" s="16">
        <v>61.2</v>
      </c>
      <c r="J46" s="69">
        <v>68.099999999999994</v>
      </c>
    </row>
    <row r="47" spans="1:10">
      <c r="A47" s="16" t="s">
        <v>422</v>
      </c>
      <c r="B47" s="68">
        <v>41.9</v>
      </c>
      <c r="C47" s="16">
        <v>56.2</v>
      </c>
      <c r="D47" s="69">
        <v>63.7</v>
      </c>
      <c r="E47" s="68">
        <v>48.3</v>
      </c>
      <c r="F47" s="16">
        <v>64.5</v>
      </c>
      <c r="G47" s="69">
        <v>72.2</v>
      </c>
      <c r="H47" s="68">
        <v>45</v>
      </c>
      <c r="I47" s="16">
        <v>60.3</v>
      </c>
      <c r="J47" s="69">
        <v>67.8</v>
      </c>
    </row>
    <row r="48" spans="1:10">
      <c r="A48" s="16" t="s">
        <v>423</v>
      </c>
      <c r="B48" s="68">
        <v>44.7</v>
      </c>
      <c r="C48" s="16">
        <v>59.4</v>
      </c>
      <c r="D48" s="69">
        <v>65.599999999999994</v>
      </c>
      <c r="E48" s="68">
        <v>51.1</v>
      </c>
      <c r="F48" s="16">
        <v>68.2</v>
      </c>
      <c r="G48" s="69">
        <v>74.7</v>
      </c>
      <c r="H48" s="68">
        <v>47.8</v>
      </c>
      <c r="I48" s="16">
        <v>63.7</v>
      </c>
      <c r="J48" s="69">
        <v>70</v>
      </c>
    </row>
    <row r="49" spans="1:10">
      <c r="A49" s="16" t="s">
        <v>424</v>
      </c>
      <c r="B49" s="68">
        <v>45.3</v>
      </c>
      <c r="C49" s="16">
        <v>57.9</v>
      </c>
      <c r="D49" s="69">
        <v>63.8</v>
      </c>
      <c r="E49" s="68">
        <v>53</v>
      </c>
      <c r="F49" s="16">
        <v>67.900000000000006</v>
      </c>
      <c r="G49" s="69">
        <v>74</v>
      </c>
      <c r="H49" s="68">
        <v>49.1</v>
      </c>
      <c r="I49" s="16">
        <v>62.8</v>
      </c>
      <c r="J49" s="69">
        <v>68.8</v>
      </c>
    </row>
    <row r="50" spans="1:10">
      <c r="A50" s="16" t="s">
        <v>425</v>
      </c>
      <c r="B50" s="68">
        <v>43.8</v>
      </c>
      <c r="C50" s="16">
        <v>56.7</v>
      </c>
      <c r="D50" s="69">
        <v>63.3</v>
      </c>
      <c r="E50" s="68">
        <v>50.5</v>
      </c>
      <c r="F50" s="16">
        <v>65.400000000000006</v>
      </c>
      <c r="G50" s="69">
        <v>72.3</v>
      </c>
      <c r="H50" s="68">
        <v>47</v>
      </c>
      <c r="I50" s="16">
        <v>60.9</v>
      </c>
      <c r="J50" s="69">
        <v>67.599999999999994</v>
      </c>
    </row>
    <row r="51" spans="1:10">
      <c r="A51" s="16" t="s">
        <v>426</v>
      </c>
      <c r="B51" s="68">
        <v>39.200000000000003</v>
      </c>
      <c r="C51" s="16">
        <v>52</v>
      </c>
      <c r="D51" s="69">
        <v>58.2</v>
      </c>
      <c r="E51" s="68">
        <v>46.4</v>
      </c>
      <c r="F51" s="16">
        <v>61.2</v>
      </c>
      <c r="G51" s="69">
        <v>67.599999999999994</v>
      </c>
      <c r="H51" s="68">
        <v>42.6</v>
      </c>
      <c r="I51" s="16">
        <v>56.4</v>
      </c>
      <c r="J51" s="69">
        <v>62.6</v>
      </c>
    </row>
    <row r="52" spans="1:10">
      <c r="A52" s="16" t="s">
        <v>260</v>
      </c>
      <c r="B52" s="70">
        <v>49.4</v>
      </c>
      <c r="C52" s="71">
        <v>63.3</v>
      </c>
      <c r="D52" s="72">
        <v>69.5</v>
      </c>
      <c r="E52" s="70">
        <v>55.9</v>
      </c>
      <c r="F52" s="71">
        <v>71.400000000000006</v>
      </c>
      <c r="G52" s="72">
        <v>77.599999999999994</v>
      </c>
      <c r="H52" s="70">
        <v>52.6</v>
      </c>
      <c r="I52" s="71">
        <v>67.3</v>
      </c>
      <c r="J52" s="72">
        <v>73.400000000000006</v>
      </c>
    </row>
    <row r="53" spans="1:10">
      <c r="A53" s="22" t="s">
        <v>368</v>
      </c>
    </row>
    <row r="54" spans="1:10">
      <c r="A54" s="16" t="s">
        <v>828</v>
      </c>
      <c r="B54" s="236">
        <v>2025</v>
      </c>
      <c r="C54" s="236">
        <v>2024</v>
      </c>
      <c r="D54" s="236">
        <v>2023</v>
      </c>
      <c r="E54" s="236">
        <v>2025</v>
      </c>
      <c r="F54" s="236">
        <v>2024</v>
      </c>
      <c r="G54" s="236">
        <v>2023</v>
      </c>
      <c r="H54" s="236">
        <v>2025</v>
      </c>
      <c r="I54" s="236">
        <v>2024</v>
      </c>
      <c r="J54" s="236">
        <v>2023</v>
      </c>
    </row>
    <row r="55" spans="1:10">
      <c r="A55" s="237" t="s">
        <v>406</v>
      </c>
      <c r="B55" s="16">
        <f>B31</f>
        <v>50.2</v>
      </c>
      <c r="C55" s="16">
        <f>C31-B31</f>
        <v>13.099999999999994</v>
      </c>
      <c r="D55" s="16">
        <f>D31-C31</f>
        <v>6.1000000000000085</v>
      </c>
      <c r="E55" s="16">
        <f>E31</f>
        <v>57</v>
      </c>
      <c r="F55" s="16">
        <f>F31-E31</f>
        <v>14.700000000000003</v>
      </c>
      <c r="G55" s="16">
        <f>G31-F31</f>
        <v>6.0999999999999943</v>
      </c>
      <c r="H55" s="16">
        <f t="shared" ref="H55:H76" si="0">H31</f>
        <v>53.5</v>
      </c>
      <c r="I55" s="16">
        <f>I31-H31</f>
        <v>13.900000000000006</v>
      </c>
      <c r="J55" s="16">
        <f>J31-I31</f>
        <v>6.0999999999999943</v>
      </c>
    </row>
    <row r="56" spans="1:10">
      <c r="A56" s="237" t="s">
        <v>407</v>
      </c>
      <c r="B56" s="16">
        <f t="shared" ref="B56:B76" si="1">B32</f>
        <v>50</v>
      </c>
      <c r="C56" s="16">
        <f t="shared" ref="C56:D56" si="2">C32-B32</f>
        <v>14.599999999999994</v>
      </c>
      <c r="D56" s="16">
        <f t="shared" si="2"/>
        <v>5.8000000000000114</v>
      </c>
      <c r="E56" s="16">
        <f t="shared" ref="E56:E76" si="3">E32</f>
        <v>56.8</v>
      </c>
      <c r="F56" s="16">
        <f t="shared" ref="F56:G56" si="4">F32-E32</f>
        <v>16.400000000000006</v>
      </c>
      <c r="G56" s="16">
        <f t="shared" si="4"/>
        <v>5.5999999999999943</v>
      </c>
      <c r="H56" s="16">
        <f t="shared" si="0"/>
        <v>53.3</v>
      </c>
      <c r="I56" s="16">
        <f t="shared" ref="I56:J56" si="5">I32-H32</f>
        <v>15.600000000000009</v>
      </c>
      <c r="J56" s="16">
        <f t="shared" si="5"/>
        <v>5.5999999999999943</v>
      </c>
    </row>
    <row r="57" spans="1:10">
      <c r="A57" s="237" t="s">
        <v>408</v>
      </c>
      <c r="B57" s="16">
        <f t="shared" si="1"/>
        <v>50.1</v>
      </c>
      <c r="C57" s="16">
        <f t="shared" ref="C57:D57" si="6">C33-B33</f>
        <v>13.5</v>
      </c>
      <c r="D57" s="16">
        <f t="shared" si="6"/>
        <v>5.8000000000000043</v>
      </c>
      <c r="E57" s="16">
        <f t="shared" si="3"/>
        <v>56.4</v>
      </c>
      <c r="F57" s="16">
        <f t="shared" ref="F57:G57" si="7">F33-E33</f>
        <v>15.199999999999996</v>
      </c>
      <c r="G57" s="16">
        <f t="shared" si="7"/>
        <v>5.8000000000000114</v>
      </c>
      <c r="H57" s="16">
        <f t="shared" si="0"/>
        <v>53.2</v>
      </c>
      <c r="I57" s="16">
        <f t="shared" ref="I57:J57" si="8">I33-H33</f>
        <v>14.299999999999997</v>
      </c>
      <c r="J57" s="16">
        <f t="shared" si="8"/>
        <v>5.7999999999999972</v>
      </c>
    </row>
    <row r="58" spans="1:10">
      <c r="A58" s="237" t="s">
        <v>409</v>
      </c>
      <c r="B58" s="16">
        <f t="shared" si="1"/>
        <v>46.9</v>
      </c>
      <c r="C58" s="16">
        <f t="shared" ref="C58:D58" si="9">C34-B34</f>
        <v>12.899999999999999</v>
      </c>
      <c r="D58" s="16">
        <f t="shared" si="9"/>
        <v>6.6000000000000085</v>
      </c>
      <c r="E58" s="16">
        <f t="shared" si="3"/>
        <v>53.1</v>
      </c>
      <c r="F58" s="16">
        <f t="shared" ref="F58:G58" si="10">F34-E34</f>
        <v>14.699999999999996</v>
      </c>
      <c r="G58" s="16">
        <f t="shared" si="10"/>
        <v>6.7999999999999972</v>
      </c>
      <c r="H58" s="16">
        <f t="shared" si="0"/>
        <v>49.9</v>
      </c>
      <c r="I58" s="16">
        <f t="shared" ref="I58:J58" si="11">I34-H34</f>
        <v>13.700000000000003</v>
      </c>
      <c r="J58" s="16">
        <f t="shared" si="11"/>
        <v>6.6999999999999957</v>
      </c>
    </row>
    <row r="59" spans="1:10">
      <c r="A59" s="237" t="s">
        <v>410</v>
      </c>
      <c r="B59" s="16">
        <f t="shared" si="1"/>
        <v>54.1</v>
      </c>
      <c r="C59" s="16">
        <f t="shared" ref="C59:D59" si="12">C35-B35</f>
        <v>15.199999999999996</v>
      </c>
      <c r="D59" s="16">
        <f t="shared" si="12"/>
        <v>6.4000000000000057</v>
      </c>
      <c r="E59" s="16">
        <f t="shared" si="3"/>
        <v>59.3</v>
      </c>
      <c r="F59" s="16">
        <f t="shared" ref="F59:G59" si="13">F35-E35</f>
        <v>16</v>
      </c>
      <c r="G59" s="16">
        <f t="shared" si="13"/>
        <v>6.7999999999999972</v>
      </c>
      <c r="H59" s="16">
        <f t="shared" si="0"/>
        <v>56.6</v>
      </c>
      <c r="I59" s="16">
        <f t="shared" ref="I59:J59" si="14">I35-H35</f>
        <v>15.600000000000001</v>
      </c>
      <c r="J59" s="16">
        <f t="shared" si="14"/>
        <v>6.5</v>
      </c>
    </row>
    <row r="60" spans="1:10">
      <c r="A60" s="237" t="s">
        <v>411</v>
      </c>
      <c r="B60" s="16">
        <f t="shared" si="1"/>
        <v>50.9</v>
      </c>
      <c r="C60" s="16">
        <f t="shared" ref="C60:D60" si="15">C36-B36</f>
        <v>14.300000000000004</v>
      </c>
      <c r="D60" s="16">
        <f t="shared" si="15"/>
        <v>6.0999999999999943</v>
      </c>
      <c r="E60" s="16">
        <f t="shared" si="3"/>
        <v>57.5</v>
      </c>
      <c r="F60" s="16">
        <f t="shared" ref="F60:G60" si="16">F36-E36</f>
        <v>15.400000000000006</v>
      </c>
      <c r="G60" s="16">
        <f t="shared" si="16"/>
        <v>5.7999999999999972</v>
      </c>
      <c r="H60" s="16">
        <f t="shared" si="0"/>
        <v>54.1</v>
      </c>
      <c r="I60" s="16">
        <f t="shared" ref="I60:J60" si="17">I36-H36</f>
        <v>14.800000000000004</v>
      </c>
      <c r="J60" s="16">
        <f t="shared" si="17"/>
        <v>5.8999999999999915</v>
      </c>
    </row>
    <row r="61" spans="1:10">
      <c r="A61" s="237" t="s">
        <v>412</v>
      </c>
      <c r="B61" s="16">
        <f t="shared" si="1"/>
        <v>48.4</v>
      </c>
      <c r="C61" s="16">
        <f t="shared" ref="C61:D61" si="18">C37-B37</f>
        <v>13.899999999999999</v>
      </c>
      <c r="D61" s="16">
        <f t="shared" si="18"/>
        <v>6.9000000000000057</v>
      </c>
      <c r="E61" s="16">
        <f t="shared" si="3"/>
        <v>54.6</v>
      </c>
      <c r="F61" s="16">
        <f t="shared" ref="F61:G61" si="19">F37-E37</f>
        <v>15.499999999999993</v>
      </c>
      <c r="G61" s="16">
        <f t="shared" si="19"/>
        <v>6.8000000000000114</v>
      </c>
      <c r="H61" s="16">
        <f t="shared" si="0"/>
        <v>51.4</v>
      </c>
      <c r="I61" s="16">
        <f t="shared" ref="I61:J61" si="20">I37-H37</f>
        <v>14.699999999999996</v>
      </c>
      <c r="J61" s="16">
        <f t="shared" si="20"/>
        <v>6.8000000000000114</v>
      </c>
    </row>
    <row r="62" spans="1:10">
      <c r="A62" s="237" t="s">
        <v>413</v>
      </c>
      <c r="B62" s="16">
        <f t="shared" si="1"/>
        <v>35.700000000000003</v>
      </c>
      <c r="C62" s="16">
        <f t="shared" ref="C62:D62" si="21">C38-B38</f>
        <v>14.399999999999999</v>
      </c>
      <c r="D62" s="16">
        <f t="shared" si="21"/>
        <v>7.6999999999999957</v>
      </c>
      <c r="E62" s="16">
        <f t="shared" si="3"/>
        <v>42.2</v>
      </c>
      <c r="F62" s="16">
        <f t="shared" ref="F62:G62" si="22">F38-E38</f>
        <v>16.299999999999997</v>
      </c>
      <c r="G62" s="16">
        <f t="shared" si="22"/>
        <v>8.2999999999999972</v>
      </c>
      <c r="H62" s="16">
        <f t="shared" si="0"/>
        <v>39</v>
      </c>
      <c r="I62" s="16">
        <f t="shared" ref="I62:J62" si="23">I38-H38</f>
        <v>15.200000000000003</v>
      </c>
      <c r="J62" s="16">
        <f t="shared" si="23"/>
        <v>8.0999999999999943</v>
      </c>
    </row>
    <row r="63" spans="1:10">
      <c r="A63" s="237" t="s">
        <v>414</v>
      </c>
      <c r="B63" s="16">
        <f t="shared" si="1"/>
        <v>49.5</v>
      </c>
      <c r="C63" s="16">
        <f t="shared" ref="C63:D63" si="24">C39-B39</f>
        <v>15</v>
      </c>
      <c r="D63" s="16">
        <f t="shared" si="24"/>
        <v>6.9000000000000057</v>
      </c>
      <c r="E63" s="16">
        <f t="shared" si="3"/>
        <v>55.2</v>
      </c>
      <c r="F63" s="16">
        <f t="shared" ref="F63:G63" si="25">F39-E39</f>
        <v>16.399999999999991</v>
      </c>
      <c r="G63" s="16">
        <f t="shared" si="25"/>
        <v>6.9000000000000057</v>
      </c>
      <c r="H63" s="16">
        <f t="shared" si="0"/>
        <v>52.2</v>
      </c>
      <c r="I63" s="16">
        <f t="shared" ref="I63:J63" si="26">I39-H39</f>
        <v>15.700000000000003</v>
      </c>
      <c r="J63" s="16">
        <f t="shared" si="26"/>
        <v>6.8999999999999915</v>
      </c>
    </row>
    <row r="64" spans="1:10">
      <c r="A64" s="237" t="s">
        <v>415</v>
      </c>
      <c r="B64" s="16">
        <f t="shared" si="1"/>
        <v>52</v>
      </c>
      <c r="C64" s="16">
        <f t="shared" ref="C64:D64" si="27">C40-B40</f>
        <v>12.700000000000003</v>
      </c>
      <c r="D64" s="16">
        <f t="shared" si="27"/>
        <v>5.5999999999999943</v>
      </c>
      <c r="E64" s="16">
        <f t="shared" si="3"/>
        <v>58.6</v>
      </c>
      <c r="F64" s="16">
        <f t="shared" ref="F64:G64" si="28">F40-E40</f>
        <v>13.999999999999993</v>
      </c>
      <c r="G64" s="16">
        <f t="shared" si="28"/>
        <v>5.5</v>
      </c>
      <c r="H64" s="16">
        <f t="shared" si="0"/>
        <v>55.2</v>
      </c>
      <c r="I64" s="16">
        <f t="shared" ref="I64:J64" si="29">I40-H40</f>
        <v>13.399999999999991</v>
      </c>
      <c r="J64" s="16">
        <f t="shared" si="29"/>
        <v>5.5</v>
      </c>
    </row>
    <row r="65" spans="1:10">
      <c r="A65" s="237" t="s">
        <v>416</v>
      </c>
      <c r="B65" s="16">
        <f t="shared" si="1"/>
        <v>52.2</v>
      </c>
      <c r="C65" s="16">
        <f t="shared" ref="C65:D65" si="30">C41-B41</f>
        <v>13.700000000000003</v>
      </c>
      <c r="D65" s="16">
        <f t="shared" si="30"/>
        <v>6.7999999999999972</v>
      </c>
      <c r="E65" s="16">
        <f t="shared" si="3"/>
        <v>58.1</v>
      </c>
      <c r="F65" s="16">
        <f t="shared" ref="F65:G65" si="31">F41-E41</f>
        <v>15.100000000000001</v>
      </c>
      <c r="G65" s="16">
        <f t="shared" si="31"/>
        <v>7</v>
      </c>
      <c r="H65" s="16">
        <f t="shared" si="0"/>
        <v>55.1</v>
      </c>
      <c r="I65" s="16">
        <f t="shared" ref="I65:J65" si="32">I41-H41</f>
        <v>14.399999999999999</v>
      </c>
      <c r="J65" s="16">
        <f t="shared" si="32"/>
        <v>6.7999999999999972</v>
      </c>
    </row>
    <row r="66" spans="1:10">
      <c r="A66" s="237" t="s">
        <v>417</v>
      </c>
      <c r="B66" s="16">
        <f t="shared" si="1"/>
        <v>51.3</v>
      </c>
      <c r="C66" s="16">
        <f t="shared" ref="C66:D66" si="33">C42-B42</f>
        <v>15.5</v>
      </c>
      <c r="D66" s="16">
        <f t="shared" si="33"/>
        <v>5.9000000000000057</v>
      </c>
      <c r="E66" s="16">
        <f t="shared" si="3"/>
        <v>57.6</v>
      </c>
      <c r="F66" s="16">
        <f t="shared" ref="F66:G66" si="34">F42-E42</f>
        <v>17.100000000000001</v>
      </c>
      <c r="G66" s="16">
        <f t="shared" si="34"/>
        <v>5.8999999999999915</v>
      </c>
      <c r="H66" s="16">
        <f t="shared" si="0"/>
        <v>54.4</v>
      </c>
      <c r="I66" s="16">
        <f t="shared" ref="I66:J66" si="35">I42-H42</f>
        <v>16.300000000000004</v>
      </c>
      <c r="J66" s="16">
        <f t="shared" si="35"/>
        <v>5.7999999999999972</v>
      </c>
    </row>
    <row r="67" spans="1:10">
      <c r="A67" s="237" t="s">
        <v>418</v>
      </c>
      <c r="B67" s="16">
        <f t="shared" si="1"/>
        <v>54</v>
      </c>
      <c r="C67" s="16">
        <f t="shared" ref="C67:D67" si="36">C43-B43</f>
        <v>14.200000000000003</v>
      </c>
      <c r="D67" s="16">
        <f t="shared" si="36"/>
        <v>6</v>
      </c>
      <c r="E67" s="16">
        <f t="shared" si="3"/>
        <v>60.3</v>
      </c>
      <c r="F67" s="16">
        <f t="shared" ref="F67:G67" si="37">F43-E43</f>
        <v>15.400000000000006</v>
      </c>
      <c r="G67" s="16">
        <f t="shared" si="37"/>
        <v>6.0999999999999943</v>
      </c>
      <c r="H67" s="16">
        <f t="shared" si="0"/>
        <v>57</v>
      </c>
      <c r="I67" s="16">
        <f t="shared" ref="I67:J67" si="38">I43-H43</f>
        <v>14.799999999999997</v>
      </c>
      <c r="J67" s="16">
        <f t="shared" si="38"/>
        <v>6.1000000000000085</v>
      </c>
    </row>
    <row r="68" spans="1:10">
      <c r="A68" s="237" t="s">
        <v>419</v>
      </c>
      <c r="B68" s="16">
        <f t="shared" si="1"/>
        <v>46.9</v>
      </c>
      <c r="C68" s="16">
        <f t="shared" ref="C68:D68" si="39">C44-B44</f>
        <v>14</v>
      </c>
      <c r="D68" s="16">
        <f t="shared" si="39"/>
        <v>6.8999999999999986</v>
      </c>
      <c r="E68" s="16">
        <f t="shared" si="3"/>
        <v>53.6</v>
      </c>
      <c r="F68" s="16">
        <f t="shared" ref="F68:G68" si="40">F44-E44</f>
        <v>15.800000000000004</v>
      </c>
      <c r="G68" s="16">
        <f t="shared" si="40"/>
        <v>7</v>
      </c>
      <c r="H68" s="16">
        <f t="shared" si="0"/>
        <v>50.2</v>
      </c>
      <c r="I68" s="16">
        <f t="shared" ref="I68:J68" si="41">I44-H44</f>
        <v>14.899999999999991</v>
      </c>
      <c r="J68" s="16">
        <f t="shared" si="41"/>
        <v>6.9000000000000057</v>
      </c>
    </row>
    <row r="69" spans="1:10">
      <c r="A69" s="237" t="s">
        <v>420</v>
      </c>
      <c r="B69" s="16">
        <f t="shared" si="1"/>
        <v>47.2</v>
      </c>
      <c r="C69" s="16">
        <f t="shared" ref="C69:D69" si="42">C45-B45</f>
        <v>14.299999999999997</v>
      </c>
      <c r="D69" s="16">
        <f t="shared" si="42"/>
        <v>6.5999999999999943</v>
      </c>
      <c r="E69" s="16">
        <f t="shared" si="3"/>
        <v>52.9</v>
      </c>
      <c r="F69" s="16">
        <f t="shared" ref="F69:G69" si="43">F45-E45</f>
        <v>15.800000000000004</v>
      </c>
      <c r="G69" s="16">
        <f t="shared" si="43"/>
        <v>6.8999999999999915</v>
      </c>
      <c r="H69" s="16">
        <f t="shared" si="0"/>
        <v>50</v>
      </c>
      <c r="I69" s="16">
        <f t="shared" ref="I69:J69" si="44">I45-H45</f>
        <v>15</v>
      </c>
      <c r="J69" s="16">
        <f t="shared" si="44"/>
        <v>6.7000000000000028</v>
      </c>
    </row>
    <row r="70" spans="1:10">
      <c r="A70" s="237" t="s">
        <v>421</v>
      </c>
      <c r="B70" s="16">
        <f t="shared" si="1"/>
        <v>43.2</v>
      </c>
      <c r="C70" s="16">
        <f t="shared" ref="C70:D70" si="45">C46-B46</f>
        <v>13.699999999999996</v>
      </c>
      <c r="D70" s="16">
        <f t="shared" si="45"/>
        <v>6.7000000000000028</v>
      </c>
      <c r="E70" s="16">
        <f t="shared" si="3"/>
        <v>50.2</v>
      </c>
      <c r="F70" s="16">
        <f t="shared" ref="F70:G70" si="46">F46-E46</f>
        <v>15.700000000000003</v>
      </c>
      <c r="G70" s="16">
        <f t="shared" si="46"/>
        <v>7</v>
      </c>
      <c r="H70" s="16">
        <f t="shared" si="0"/>
        <v>46.6</v>
      </c>
      <c r="I70" s="16">
        <f t="shared" ref="I70:J70" si="47">I46-H46</f>
        <v>14.600000000000001</v>
      </c>
      <c r="J70" s="16">
        <f t="shared" si="47"/>
        <v>6.8999999999999915</v>
      </c>
    </row>
    <row r="71" spans="1:10">
      <c r="A71" s="237" t="s">
        <v>422</v>
      </c>
      <c r="B71" s="16">
        <f t="shared" si="1"/>
        <v>41.9</v>
      </c>
      <c r="C71" s="16">
        <f t="shared" ref="C71:D71" si="48">C47-B47</f>
        <v>14.300000000000004</v>
      </c>
      <c r="D71" s="16">
        <f t="shared" si="48"/>
        <v>7.5</v>
      </c>
      <c r="E71" s="16">
        <f t="shared" si="3"/>
        <v>48.3</v>
      </c>
      <c r="F71" s="16">
        <f t="shared" ref="F71:G71" si="49">F47-E47</f>
        <v>16.200000000000003</v>
      </c>
      <c r="G71" s="16">
        <f t="shared" si="49"/>
        <v>7.7000000000000028</v>
      </c>
      <c r="H71" s="16">
        <f t="shared" si="0"/>
        <v>45</v>
      </c>
      <c r="I71" s="16">
        <f t="shared" ref="I71:J71" si="50">I47-H47</f>
        <v>15.299999999999997</v>
      </c>
      <c r="J71" s="16">
        <f t="shared" si="50"/>
        <v>7.5</v>
      </c>
    </row>
    <row r="72" spans="1:10">
      <c r="A72" s="237" t="s">
        <v>423</v>
      </c>
      <c r="B72" s="16">
        <f t="shared" si="1"/>
        <v>44.7</v>
      </c>
      <c r="C72" s="16">
        <f t="shared" ref="C72:D72" si="51">C48-B48</f>
        <v>14.699999999999996</v>
      </c>
      <c r="D72" s="16">
        <f t="shared" si="51"/>
        <v>6.1999999999999957</v>
      </c>
      <c r="E72" s="16">
        <f t="shared" si="3"/>
        <v>51.1</v>
      </c>
      <c r="F72" s="16">
        <f t="shared" ref="F72:G72" si="52">F48-E48</f>
        <v>17.100000000000001</v>
      </c>
      <c r="G72" s="16">
        <f t="shared" si="52"/>
        <v>6.5</v>
      </c>
      <c r="H72" s="16">
        <f t="shared" si="0"/>
        <v>47.8</v>
      </c>
      <c r="I72" s="16">
        <f t="shared" ref="I72:J72" si="53">I48-H48</f>
        <v>15.900000000000006</v>
      </c>
      <c r="J72" s="16">
        <f t="shared" si="53"/>
        <v>6.2999999999999972</v>
      </c>
    </row>
    <row r="73" spans="1:10">
      <c r="A73" s="237" t="s">
        <v>424</v>
      </c>
      <c r="B73" s="16">
        <f t="shared" si="1"/>
        <v>45.3</v>
      </c>
      <c r="C73" s="16">
        <f t="shared" ref="C73:D73" si="54">C49-B49</f>
        <v>12.600000000000001</v>
      </c>
      <c r="D73" s="16">
        <f t="shared" si="54"/>
        <v>5.8999999999999986</v>
      </c>
      <c r="E73" s="16">
        <f t="shared" si="3"/>
        <v>53</v>
      </c>
      <c r="F73" s="16">
        <f t="shared" ref="F73:G73" si="55">F49-E49</f>
        <v>14.900000000000006</v>
      </c>
      <c r="G73" s="16">
        <f t="shared" si="55"/>
        <v>6.0999999999999943</v>
      </c>
      <c r="H73" s="16">
        <f t="shared" si="0"/>
        <v>49.1</v>
      </c>
      <c r="I73" s="16">
        <f t="shared" ref="I73:J73" si="56">I49-H49</f>
        <v>13.699999999999996</v>
      </c>
      <c r="J73" s="16">
        <f t="shared" si="56"/>
        <v>6</v>
      </c>
    </row>
    <row r="74" spans="1:10">
      <c r="A74" s="237" t="s">
        <v>425</v>
      </c>
      <c r="B74" s="16">
        <f t="shared" si="1"/>
        <v>43.8</v>
      </c>
      <c r="C74" s="16">
        <f t="shared" ref="C74:D74" si="57">C50-B50</f>
        <v>12.900000000000006</v>
      </c>
      <c r="D74" s="16">
        <f t="shared" si="57"/>
        <v>6.5999999999999943</v>
      </c>
      <c r="E74" s="16">
        <f t="shared" si="3"/>
        <v>50.5</v>
      </c>
      <c r="F74" s="16">
        <f t="shared" ref="F74:G74" si="58">F50-E50</f>
        <v>14.900000000000006</v>
      </c>
      <c r="G74" s="16">
        <f t="shared" si="58"/>
        <v>6.8999999999999915</v>
      </c>
      <c r="H74" s="16">
        <f t="shared" si="0"/>
        <v>47</v>
      </c>
      <c r="I74" s="16">
        <f t="shared" ref="I74:J74" si="59">I50-H50</f>
        <v>13.899999999999999</v>
      </c>
      <c r="J74" s="16">
        <f t="shared" si="59"/>
        <v>6.6999999999999957</v>
      </c>
    </row>
    <row r="75" spans="1:10">
      <c r="A75" s="237" t="s">
        <v>426</v>
      </c>
      <c r="B75" s="16">
        <f t="shared" si="1"/>
        <v>39.200000000000003</v>
      </c>
      <c r="C75" s="16">
        <f t="shared" ref="C75:D75" si="60">C51-B51</f>
        <v>12.799999999999997</v>
      </c>
      <c r="D75" s="16">
        <f t="shared" si="60"/>
        <v>6.2000000000000028</v>
      </c>
      <c r="E75" s="16">
        <f t="shared" si="3"/>
        <v>46.4</v>
      </c>
      <c r="F75" s="16">
        <f t="shared" ref="F75:G75" si="61">F51-E51</f>
        <v>14.800000000000004</v>
      </c>
      <c r="G75" s="16">
        <f t="shared" si="61"/>
        <v>6.3999999999999915</v>
      </c>
      <c r="H75" s="16">
        <f t="shared" si="0"/>
        <v>42.6</v>
      </c>
      <c r="I75" s="16">
        <f t="shared" ref="I75:J75" si="62">I51-H51</f>
        <v>13.799999999999997</v>
      </c>
      <c r="J75" s="16">
        <f t="shared" si="62"/>
        <v>6.2000000000000028</v>
      </c>
    </row>
    <row r="76" spans="1:10">
      <c r="A76" s="237" t="s">
        <v>260</v>
      </c>
      <c r="B76" s="16">
        <f t="shared" si="1"/>
        <v>49.4</v>
      </c>
      <c r="C76" s="16">
        <f t="shared" ref="C76:D76" si="63">C52-B52</f>
        <v>13.899999999999999</v>
      </c>
      <c r="D76" s="16">
        <f t="shared" si="63"/>
        <v>6.2000000000000028</v>
      </c>
      <c r="E76" s="16">
        <f t="shared" si="3"/>
        <v>55.9</v>
      </c>
      <c r="F76" s="16">
        <f t="shared" ref="F76:G76" si="64">F52-E52</f>
        <v>15.500000000000007</v>
      </c>
      <c r="G76" s="16">
        <f t="shared" si="64"/>
        <v>6.1999999999999886</v>
      </c>
      <c r="H76" s="16">
        <f t="shared" si="0"/>
        <v>52.6</v>
      </c>
      <c r="I76" s="16">
        <f t="shared" ref="I76:J76" si="65">I52-H52</f>
        <v>14.699999999999996</v>
      </c>
      <c r="J76" s="16">
        <f t="shared" si="65"/>
        <v>6.1000000000000085</v>
      </c>
    </row>
  </sheetData>
  <pageMargins left="0.7" right="0.7" top="0.75" bottom="0.75" header="0.3" footer="0.3"/>
  <pageSetup paperSize="9" orientation="portrait" r:id="rId1"/>
  <drawing r:id="rId2"/>
  <tableParts count="2">
    <tablePart r:id="rId3"/>
    <tablePart r:id="rId4"/>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M17"/>
  <sheetViews>
    <sheetView zoomScaleNormal="100" workbookViewId="0"/>
  </sheetViews>
  <sheetFormatPr defaultColWidth="9.33203125" defaultRowHeight="13.5"/>
  <cols>
    <col min="1" max="1" width="27.33203125" style="16" customWidth="1"/>
    <col min="2" max="2" width="17.1640625" style="16" bestFit="1" customWidth="1"/>
    <col min="3" max="4" width="23" style="16" bestFit="1" customWidth="1"/>
    <col min="5" max="5" width="20.83203125" style="16" bestFit="1" customWidth="1"/>
    <col min="6" max="7" width="27.1640625" style="16" bestFit="1" customWidth="1"/>
    <col min="8" max="8" width="18.6640625" style="16" bestFit="1" customWidth="1"/>
    <col min="9" max="9" width="25.1640625" style="16" bestFit="1" customWidth="1"/>
    <col min="10" max="10" width="24.6640625" style="16" bestFit="1" customWidth="1"/>
    <col min="11" max="13" width="13.33203125" style="16" customWidth="1"/>
    <col min="14" max="17" width="9.33203125" style="16" customWidth="1"/>
    <col min="18" max="16384" width="9.33203125" style="16"/>
  </cols>
  <sheetData>
    <row r="1" spans="1:13">
      <c r="A1" s="37" t="s">
        <v>829</v>
      </c>
    </row>
    <row r="2" spans="1:13" ht="17.25" customHeight="1">
      <c r="A2" s="17" t="s">
        <v>429</v>
      </c>
      <c r="B2" s="17"/>
      <c r="C2" s="17"/>
      <c r="D2" s="17"/>
      <c r="E2" s="17"/>
      <c r="F2" s="17"/>
      <c r="G2" s="17"/>
      <c r="H2" s="17"/>
      <c r="I2" s="17"/>
      <c r="J2" s="17"/>
      <c r="K2" s="17"/>
      <c r="L2" s="17"/>
      <c r="M2" s="17"/>
    </row>
    <row r="3" spans="1:13" ht="17.25" customHeight="1">
      <c r="A3" s="38" t="s">
        <v>430</v>
      </c>
      <c r="B3" s="39"/>
      <c r="C3" s="39"/>
      <c r="D3" s="39"/>
      <c r="E3" s="39"/>
      <c r="F3" s="39"/>
      <c r="G3" s="39"/>
      <c r="H3" s="39"/>
      <c r="I3" s="39"/>
      <c r="J3" s="39"/>
      <c r="K3" s="39"/>
      <c r="L3" s="39"/>
      <c r="M3" s="39"/>
    </row>
    <row r="4" spans="1:13" ht="15">
      <c r="A4" s="176" t="s">
        <v>431</v>
      </c>
      <c r="B4" s="74" t="s">
        <v>967</v>
      </c>
      <c r="C4" s="75" t="s">
        <v>973</v>
      </c>
      <c r="D4" s="76" t="s">
        <v>968</v>
      </c>
      <c r="E4" s="74" t="s">
        <v>969</v>
      </c>
      <c r="F4" s="75" t="s">
        <v>974</v>
      </c>
      <c r="G4" s="76" t="s">
        <v>977</v>
      </c>
      <c r="H4" s="74" t="s">
        <v>970</v>
      </c>
      <c r="I4" s="75" t="s">
        <v>975</v>
      </c>
      <c r="J4" s="76" t="s">
        <v>978</v>
      </c>
      <c r="K4" s="1"/>
      <c r="L4" s="1"/>
      <c r="M4" s="1"/>
    </row>
    <row r="5" spans="1:13">
      <c r="A5" s="88" t="s">
        <v>432</v>
      </c>
      <c r="B5" s="83">
        <v>41.1</v>
      </c>
      <c r="C5" s="18">
        <v>53</v>
      </c>
      <c r="D5" s="84">
        <v>59.4</v>
      </c>
      <c r="E5" s="83">
        <v>43.7</v>
      </c>
      <c r="F5" s="18">
        <v>56.5</v>
      </c>
      <c r="G5" s="84">
        <v>63.4</v>
      </c>
      <c r="H5" s="83">
        <v>42.2</v>
      </c>
      <c r="I5" s="18">
        <v>54.4</v>
      </c>
      <c r="J5" s="84">
        <v>61.1</v>
      </c>
      <c r="K5" s="18"/>
      <c r="L5" s="18"/>
      <c r="M5" s="18"/>
    </row>
    <row r="6" spans="1:13">
      <c r="A6" s="88" t="s">
        <v>433</v>
      </c>
      <c r="B6" s="83">
        <v>51.1</v>
      </c>
      <c r="C6" s="18">
        <v>64.8</v>
      </c>
      <c r="D6" s="84">
        <v>70.900000000000006</v>
      </c>
      <c r="E6" s="83">
        <v>57.2</v>
      </c>
      <c r="F6" s="18">
        <v>72</v>
      </c>
      <c r="G6" s="84">
        <v>78.099999999999994</v>
      </c>
      <c r="H6" s="83">
        <v>53.9</v>
      </c>
      <c r="I6" s="18">
        <v>68.099999999999994</v>
      </c>
      <c r="J6" s="84">
        <v>74.2</v>
      </c>
      <c r="K6" s="18"/>
      <c r="L6" s="18"/>
      <c r="M6" s="18"/>
    </row>
    <row r="7" spans="1:13">
      <c r="A7" s="88" t="s">
        <v>434</v>
      </c>
      <c r="B7" s="83">
        <v>57</v>
      </c>
      <c r="C7" s="18">
        <v>71.5</v>
      </c>
      <c r="D7" s="84">
        <v>77.400000000000006</v>
      </c>
      <c r="E7" s="83">
        <v>62.4</v>
      </c>
      <c r="F7" s="18">
        <v>78.099999999999994</v>
      </c>
      <c r="G7" s="84">
        <v>83.9</v>
      </c>
      <c r="H7" s="83">
        <v>59.7</v>
      </c>
      <c r="I7" s="18">
        <v>74.8</v>
      </c>
      <c r="J7" s="84">
        <v>80.599999999999994</v>
      </c>
      <c r="K7" s="18"/>
      <c r="L7" s="18"/>
      <c r="M7" s="18"/>
    </row>
    <row r="8" spans="1:13">
      <c r="A8" s="89" t="s">
        <v>435</v>
      </c>
      <c r="B8" s="85">
        <v>60.3</v>
      </c>
      <c r="C8" s="86">
        <v>75.2</v>
      </c>
      <c r="D8" s="87">
        <v>80.599999999999994</v>
      </c>
      <c r="E8" s="85">
        <v>67</v>
      </c>
      <c r="F8" s="86">
        <v>83.5</v>
      </c>
      <c r="G8" s="87">
        <v>88.9</v>
      </c>
      <c r="H8" s="85">
        <v>64.2</v>
      </c>
      <c r="I8" s="86">
        <v>80.099999999999994</v>
      </c>
      <c r="J8" s="87">
        <v>85.5</v>
      </c>
      <c r="K8" s="18"/>
      <c r="L8" s="18"/>
      <c r="M8" s="18"/>
    </row>
    <row r="9" spans="1:13">
      <c r="A9" s="22" t="s">
        <v>868</v>
      </c>
      <c r="B9" s="18"/>
      <c r="C9" s="18"/>
      <c r="D9" s="18"/>
      <c r="E9" s="18"/>
      <c r="F9" s="18"/>
      <c r="G9" s="18"/>
      <c r="H9" s="18"/>
      <c r="I9" s="18"/>
      <c r="J9" s="18"/>
      <c r="K9" s="18"/>
      <c r="L9" s="18"/>
      <c r="M9" s="18"/>
    </row>
    <row r="10" spans="1:13">
      <c r="A10" s="18" t="s">
        <v>431</v>
      </c>
      <c r="B10" s="40" t="s">
        <v>256</v>
      </c>
      <c r="C10" s="40" t="s">
        <v>250</v>
      </c>
      <c r="D10" s="18"/>
      <c r="E10" s="18"/>
      <c r="F10" s="18"/>
      <c r="G10" s="18"/>
      <c r="H10" s="18"/>
      <c r="I10" s="18"/>
      <c r="J10" s="18"/>
      <c r="K10" s="18"/>
      <c r="L10" s="18"/>
      <c r="M10" s="18"/>
    </row>
    <row r="11" spans="1:13">
      <c r="A11" s="18" t="s">
        <v>432</v>
      </c>
      <c r="B11" s="18">
        <f>D5</f>
        <v>59.4</v>
      </c>
      <c r="C11" s="18">
        <f>G5</f>
        <v>63.4</v>
      </c>
      <c r="D11" s="18"/>
      <c r="E11" s="18"/>
      <c r="F11" s="18"/>
      <c r="G11" s="18"/>
      <c r="H11" s="18"/>
      <c r="I11" s="18"/>
      <c r="J11" s="18"/>
      <c r="K11" s="18"/>
      <c r="L11" s="18"/>
      <c r="M11" s="18"/>
    </row>
    <row r="12" spans="1:13">
      <c r="A12" s="18" t="s">
        <v>433</v>
      </c>
      <c r="B12" s="18">
        <f t="shared" ref="B12:B14" si="0">D6</f>
        <v>70.900000000000006</v>
      </c>
      <c r="C12" s="18">
        <f t="shared" ref="C12:C14" si="1">G6</f>
        <v>78.099999999999994</v>
      </c>
      <c r="D12" s="18"/>
      <c r="E12" s="18"/>
      <c r="F12" s="18"/>
      <c r="G12" s="18"/>
      <c r="H12" s="18"/>
      <c r="I12" s="18"/>
      <c r="J12" s="18"/>
      <c r="K12" s="18"/>
      <c r="L12" s="18"/>
      <c r="M12" s="18"/>
    </row>
    <row r="13" spans="1:13">
      <c r="A13" s="18" t="s">
        <v>434</v>
      </c>
      <c r="B13" s="18">
        <f t="shared" si="0"/>
        <v>77.400000000000006</v>
      </c>
      <c r="C13" s="18">
        <f t="shared" si="1"/>
        <v>83.9</v>
      </c>
      <c r="D13" s="18"/>
      <c r="E13" s="18"/>
      <c r="F13" s="18"/>
      <c r="G13" s="18"/>
      <c r="H13" s="18"/>
      <c r="I13" s="18"/>
      <c r="J13" s="18"/>
      <c r="K13" s="18"/>
      <c r="L13" s="18"/>
      <c r="M13" s="18"/>
    </row>
    <row r="14" spans="1:13">
      <c r="A14" s="18" t="s">
        <v>435</v>
      </c>
      <c r="B14" s="18">
        <f t="shared" si="0"/>
        <v>80.599999999999994</v>
      </c>
      <c r="C14" s="18">
        <f t="shared" si="1"/>
        <v>88.9</v>
      </c>
      <c r="D14" s="18"/>
      <c r="E14" s="18"/>
      <c r="F14" s="18"/>
      <c r="G14" s="18"/>
      <c r="H14" s="18"/>
      <c r="I14" s="18"/>
      <c r="J14" s="18"/>
      <c r="K14" s="18"/>
      <c r="L14" s="18"/>
      <c r="M14" s="18"/>
    </row>
    <row r="15" spans="1:13">
      <c r="A15" s="18"/>
      <c r="B15" s="18"/>
      <c r="C15" s="18"/>
      <c r="D15" s="18"/>
      <c r="E15" s="18"/>
      <c r="F15" s="18"/>
      <c r="G15" s="18"/>
      <c r="H15" s="18"/>
      <c r="I15" s="18"/>
      <c r="J15" s="18"/>
      <c r="K15" s="18"/>
      <c r="L15" s="18"/>
      <c r="M15" s="18"/>
    </row>
    <row r="16" spans="1:13">
      <c r="A16" s="18"/>
      <c r="B16" s="18"/>
      <c r="C16" s="18"/>
      <c r="D16" s="18"/>
      <c r="E16" s="18"/>
      <c r="F16" s="18"/>
      <c r="G16" s="18"/>
      <c r="H16" s="18"/>
      <c r="I16" s="18"/>
      <c r="J16" s="18"/>
      <c r="K16" s="18"/>
      <c r="L16" s="18"/>
      <c r="M16" s="18"/>
    </row>
    <row r="17" spans="1:1">
      <c r="A17" s="22"/>
    </row>
  </sheetData>
  <pageMargins left="0.7" right="0.7" top="0.75" bottom="0.75" header="0.3" footer="0.3"/>
  <pageSetup paperSize="9" orientation="portrait" r:id="rId1"/>
  <drawing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0AB1CBCAD54A2341BCC7AD7D028D0C54" ma:contentTypeVersion="" ma:contentTypeDescription="Skapa ett nytt dokument." ma:contentTypeScope="" ma:versionID="cf092226e20595d60ae7c89b65aeda63">
  <xsd:schema xmlns:xsd="http://www.w3.org/2001/XMLSchema" xmlns:xs="http://www.w3.org/2001/XMLSchema" xmlns:p="http://schemas.microsoft.com/office/2006/metadata/properties" targetNamespace="http://schemas.microsoft.com/office/2006/metadata/properties" ma:root="true" ma:fieldsID="c470bf8213de643465b215045283a16a">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F82FA51-FEB3-47C9-BE24-6CB09F2D81D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FEBACE8B-F571-447A-8626-7C4E092D7FCE}">
  <ds:schemaRefs>
    <ds:schemaRef ds:uri="http://schemas.microsoft.com/office/2006/documentManagement/types"/>
    <ds:schemaRef ds:uri="http://purl.org/dc/elements/1.1/"/>
    <ds:schemaRef ds:uri="http://schemas.microsoft.com/office/infopath/2007/PartnerControls"/>
    <ds:schemaRef ds:uri="http://purl.org/dc/dcmitype/"/>
    <ds:schemaRef ds:uri="http://www.w3.org/XML/1998/namespace"/>
    <ds:schemaRef ds:uri="http://purl.org/dc/terms/"/>
    <ds:schemaRef ds:uri="http://schemas.openxmlformats.org/package/2006/metadata/core-properties"/>
    <ds:schemaRef ds:uri="http://schemas.microsoft.com/office/2006/metadata/properties"/>
  </ds:schemaRefs>
</ds:datastoreItem>
</file>

<file path=customXml/itemProps3.xml><?xml version="1.0" encoding="utf-8"?>
<ds:datastoreItem xmlns:ds="http://schemas.openxmlformats.org/officeDocument/2006/customXml" ds:itemID="{8245E177-5761-4C46-A82F-E60BD85FAB1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44</vt:i4>
      </vt:variant>
    </vt:vector>
  </HeadingPairs>
  <TitlesOfParts>
    <vt:vector size="44" baseType="lpstr">
      <vt:lpstr>Innehållsförteckning</vt:lpstr>
      <vt:lpstr>Mer information</vt:lpstr>
      <vt:lpstr>Om statistiken</vt:lpstr>
      <vt:lpstr>Definitioner och mått</vt:lpstr>
      <vt:lpstr>Ordlista - List of terms</vt:lpstr>
      <vt:lpstr>Kodlista - List of codes</vt:lpstr>
      <vt:lpstr>Tabell 1 A–D</vt:lpstr>
      <vt:lpstr>Tabell 2 A–B</vt:lpstr>
      <vt:lpstr>Tabell 3</vt:lpstr>
      <vt:lpstr>Tabell 4A–C</vt:lpstr>
      <vt:lpstr>Tabell 5 A–C</vt:lpstr>
      <vt:lpstr>Tabell 6 A–B</vt:lpstr>
      <vt:lpstr>Tabell 7</vt:lpstr>
      <vt:lpstr>Tabell 8 A–C</vt:lpstr>
      <vt:lpstr>Tabell 9 A–C</vt:lpstr>
      <vt:lpstr>Tabell 10 A–B</vt:lpstr>
      <vt:lpstr>Tabell 11 A–B</vt:lpstr>
      <vt:lpstr>Tabell 12</vt:lpstr>
      <vt:lpstr>Tabell 13 A–B</vt:lpstr>
      <vt:lpstr>Tabell 14 A–B</vt:lpstr>
      <vt:lpstr>Tabell 15 A–B</vt:lpstr>
      <vt:lpstr>Tabell 16</vt:lpstr>
      <vt:lpstr>Tabell 17 A–B</vt:lpstr>
      <vt:lpstr>Tabell 18 A–C</vt:lpstr>
      <vt:lpstr>Tabell 19 A–C</vt:lpstr>
      <vt:lpstr>Tabell 20 A–B</vt:lpstr>
      <vt:lpstr>Tabell 21 A–B</vt:lpstr>
      <vt:lpstr>Tabell 22 A–B</vt:lpstr>
      <vt:lpstr>Tabell 23 A–B</vt:lpstr>
      <vt:lpstr>Tabell 24 A–B</vt:lpstr>
      <vt:lpstr>Tabell 25 A–C</vt:lpstr>
      <vt:lpstr>Tabell 26 A–C</vt:lpstr>
      <vt:lpstr>Tabell 27 A–B</vt:lpstr>
      <vt:lpstr>Tabell 28 A–C</vt:lpstr>
      <vt:lpstr>Tabell 29 A–C</vt:lpstr>
      <vt:lpstr>Tabell 30 A–C</vt:lpstr>
      <vt:lpstr>Tabell 31 A–C</vt:lpstr>
      <vt:lpstr>Tabell 32 A–C</vt:lpstr>
      <vt:lpstr>Tabell 33</vt:lpstr>
      <vt:lpstr>Tabell 34A–D</vt:lpstr>
      <vt:lpstr>Tabell 35 A–B</vt:lpstr>
      <vt:lpstr>Tabell 36 A–C</vt:lpstr>
      <vt:lpstr>Tabell 37 A–C</vt:lpstr>
      <vt:lpstr>Tabell 38</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Statistics on Dental Health 2025</dc:title>
  <dc:creator>Socialstyrelsen</dc:creator>
  <cp:lastModifiedBy>Mulder, Kajsa</cp:lastModifiedBy>
  <dcterms:created xsi:type="dcterms:W3CDTF">2023-06-02T04:10:29Z</dcterms:created>
  <dcterms:modified xsi:type="dcterms:W3CDTF">2026-05-25T07:07:39Z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0x0101000AB1CBCAD54A2341BCC7AD7D028D0C54</vt:lpwstr>
  </property>
</Properties>
</file>