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068 Tvångsvård LPT och LVM 2015-2019\"/>
    </mc:Choice>
  </mc:AlternateContent>
  <bookViews>
    <workbookView xWindow="-20" yWindow="0" windowWidth="19220" windowHeight="4110" tabRatio="860" activeTab="1"/>
  </bookViews>
  <sheets>
    <sheet name="Mer information" sheetId="25" r:id="rId1"/>
    <sheet name="Innehållsförteckning" sheetId="9" r:id="rId2"/>
    <sheet name="Om statistiken" sheetId="20" r:id="rId3"/>
    <sheet name="Tabell 1" sheetId="27" r:id="rId4"/>
    <sheet name="Tabell 2" sheetId="28" r:id="rId5"/>
    <sheet name="Tabell 3" sheetId="32" r:id="rId6"/>
  </sheets>
  <calcPr calcId="162913"/>
</workbook>
</file>

<file path=xl/calcChain.xml><?xml version="1.0" encoding="utf-8"?>
<calcChain xmlns="http://schemas.openxmlformats.org/spreadsheetml/2006/main">
  <c r="G7" i="28" l="1"/>
  <c r="G8" i="28"/>
  <c r="G9" i="28"/>
  <c r="G10" i="28"/>
  <c r="G11" i="28"/>
  <c r="G12" i="28"/>
  <c r="G13" i="28"/>
  <c r="G14" i="28"/>
  <c r="G15" i="28"/>
  <c r="G16" i="28"/>
  <c r="G17" i="28"/>
  <c r="G18" i="28"/>
  <c r="G19" i="28"/>
  <c r="G6" i="28"/>
  <c r="G7" i="27"/>
  <c r="G8" i="27"/>
  <c r="G9" i="27"/>
  <c r="G10" i="27"/>
  <c r="G11" i="27"/>
  <c r="G12" i="27"/>
  <c r="G13" i="27"/>
  <c r="G14" i="27"/>
  <c r="G15" i="27"/>
  <c r="G16" i="27"/>
  <c r="G17" i="27"/>
  <c r="G18" i="27"/>
  <c r="G19" i="27"/>
  <c r="G20" i="27"/>
  <c r="G21" i="27"/>
  <c r="G6" i="27"/>
  <c r="D8" i="27"/>
  <c r="D9" i="27"/>
  <c r="D10" i="27"/>
  <c r="D11" i="27"/>
  <c r="D12" i="27"/>
  <c r="D13" i="27"/>
  <c r="D14" i="27"/>
  <c r="D15" i="27"/>
  <c r="D16" i="27"/>
  <c r="D17" i="27"/>
  <c r="D18" i="27"/>
  <c r="D19" i="27"/>
  <c r="D20" i="27"/>
  <c r="D21" i="27"/>
  <c r="D7" i="27"/>
  <c r="D6" i="27"/>
  <c r="D8" i="28"/>
  <c r="D7" i="28"/>
  <c r="D6" i="28"/>
  <c r="H6" i="28"/>
  <c r="I6" i="28"/>
  <c r="J6" i="28"/>
  <c r="H7" i="28"/>
  <c r="I7" i="28"/>
  <c r="J7" i="28"/>
  <c r="H8" i="28"/>
  <c r="I8" i="28"/>
  <c r="J8" i="28"/>
  <c r="D9" i="28"/>
  <c r="H9" i="28"/>
  <c r="I9" i="28"/>
  <c r="J9" i="28"/>
  <c r="D10" i="28"/>
  <c r="H10" i="28"/>
  <c r="I10" i="28"/>
  <c r="J10" i="28"/>
  <c r="D11" i="28"/>
  <c r="H11" i="28"/>
  <c r="I11" i="28"/>
  <c r="J11" i="28"/>
  <c r="D12" i="28"/>
  <c r="H12" i="28"/>
  <c r="I12" i="28"/>
  <c r="J12" i="28"/>
  <c r="D13" i="28"/>
  <c r="H13" i="28"/>
  <c r="I13" i="28"/>
  <c r="J13" i="28"/>
  <c r="D14" i="28"/>
  <c r="H14" i="28"/>
  <c r="I14" i="28"/>
  <c r="J14" i="28"/>
  <c r="D15" i="28"/>
  <c r="H15" i="28"/>
  <c r="I15" i="28"/>
  <c r="J15" i="28"/>
  <c r="D16" i="28"/>
  <c r="H16" i="28"/>
  <c r="I16" i="28"/>
  <c r="J16" i="28"/>
  <c r="D17" i="28"/>
  <c r="H17" i="28"/>
  <c r="I17" i="28"/>
  <c r="J17" i="28"/>
  <c r="D18" i="28"/>
  <c r="H18" i="28"/>
  <c r="I18" i="28"/>
  <c r="J18" i="28"/>
  <c r="D19" i="28"/>
  <c r="H19" i="28"/>
  <c r="I19" i="28"/>
  <c r="J19" i="28"/>
  <c r="B20" i="28"/>
  <c r="D20" i="28"/>
  <c r="E20" i="28"/>
  <c r="G20" i="28"/>
  <c r="I20" i="28"/>
  <c r="H6" i="27"/>
  <c r="I6" i="27"/>
  <c r="J6" i="27"/>
  <c r="H7" i="27"/>
  <c r="I7" i="27"/>
  <c r="J7" i="27"/>
  <c r="H8" i="27"/>
  <c r="I8" i="27"/>
  <c r="J8" i="27"/>
  <c r="H9" i="27"/>
  <c r="I9" i="27"/>
  <c r="J9" i="27"/>
  <c r="H10" i="27"/>
  <c r="I10" i="27"/>
  <c r="J10" i="27"/>
  <c r="H11" i="27"/>
  <c r="I11" i="27"/>
  <c r="J11" i="27"/>
  <c r="H12" i="27"/>
  <c r="I12" i="27"/>
  <c r="J12" i="27"/>
  <c r="H13" i="27"/>
  <c r="I13" i="27"/>
  <c r="J13" i="27"/>
  <c r="H14" i="27"/>
  <c r="I14" i="27"/>
  <c r="J14" i="27"/>
  <c r="H15" i="27"/>
  <c r="I15" i="27"/>
  <c r="J15" i="27"/>
  <c r="H16" i="27"/>
  <c r="I16" i="27"/>
  <c r="J16" i="27"/>
  <c r="H17" i="27"/>
  <c r="I17" i="27"/>
  <c r="J17" i="27"/>
  <c r="H18" i="27"/>
  <c r="I18" i="27"/>
  <c r="J18" i="27"/>
  <c r="H19" i="27"/>
  <c r="I19" i="27"/>
  <c r="J19" i="27"/>
  <c r="H20" i="27"/>
  <c r="I20" i="27"/>
  <c r="J20" i="27"/>
  <c r="H21" i="27"/>
  <c r="I21" i="27"/>
  <c r="J21" i="27"/>
  <c r="B22" i="27"/>
  <c r="D22" i="27"/>
  <c r="E22" i="27"/>
  <c r="G22" i="27"/>
  <c r="H22" i="27"/>
  <c r="J22" i="27"/>
  <c r="I22" i="27"/>
  <c r="H20" i="28"/>
  <c r="J20" i="28"/>
</calcChain>
</file>

<file path=xl/sharedStrings.xml><?xml version="1.0" encoding="utf-8"?>
<sst xmlns="http://schemas.openxmlformats.org/spreadsheetml/2006/main" count="115" uniqueCount="81">
  <si>
    <t>Kvalitet och bortfall</t>
  </si>
  <si>
    <t>Material och metod</t>
  </si>
  <si>
    <t>Innehållsförteckning</t>
  </si>
  <si>
    <t>Artikelnummer</t>
  </si>
  <si>
    <t>ISSN</t>
  </si>
  <si>
    <t>Mer information</t>
  </si>
  <si>
    <t>Kontakt</t>
  </si>
  <si>
    <t>Namn</t>
  </si>
  <si>
    <t>Telefon</t>
  </si>
  <si>
    <t>e-post</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</si>
  <si>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</si>
  <si>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</si>
  <si>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</si>
  <si>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</si>
  <si>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</si>
  <si>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</si>
  <si>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Om statistiken</t>
  </si>
  <si>
    <t>075-247 30 00</t>
  </si>
  <si>
    <t>www.socialstyrelsen.se/statistik-och-data/statistik/statistikdatabasen</t>
  </si>
  <si>
    <t>Kvinnor</t>
  </si>
  <si>
    <t>Män</t>
  </si>
  <si>
    <t>Diagnos</t>
  </si>
  <si>
    <t>Övriga diagnoser</t>
  </si>
  <si>
    <t>Diagnos saknas</t>
  </si>
  <si>
    <t xml:space="preserve">Tabell 1 </t>
  </si>
  <si>
    <t>Tabell 2</t>
  </si>
  <si>
    <t>F00-F09 Organiska, inklusive symtomatiska, psykiska störningar</t>
  </si>
  <si>
    <t>F10-F19 Psykiska störningar och beteendestörningar orsakade av psykoaktiva substanser</t>
  </si>
  <si>
    <t>F20-F29 Schizofreni, schizotypa störningar och vanföreställningssyndrom</t>
  </si>
  <si>
    <t>F30-F39 Förstämningssyndrom</t>
  </si>
  <si>
    <t>F50-F59 Beteendestörningar förenade med fysiologiska rubbningar och fysiska faktorer</t>
  </si>
  <si>
    <t>F70-F79 Psykisk utvecklingsstörning</t>
  </si>
  <si>
    <t>F80-F89 Störningar av psykisk utveckling</t>
  </si>
  <si>
    <t>F40-F48 Neurotiska, stressrelaterade och somatoforma syndrom</t>
  </si>
  <si>
    <t>F90-F98 Beteendestörningar och emotionella störningar med debut vanligen under barndom och ungdomstid</t>
  </si>
  <si>
    <t>F99-F99 Ospecificerad psykisk störning</t>
  </si>
  <si>
    <t>Kvinnor (n=19887)</t>
  </si>
  <si>
    <t>Män (n=21436)</t>
  </si>
  <si>
    <t>Båda könen (n=41323)</t>
  </si>
  <si>
    <t>Antal vårdtillfällen</t>
  </si>
  <si>
    <t>Avsnittsnivå</t>
  </si>
  <si>
    <t>T36-T50  Förgiftning av droger, läkemedel och biologiska substanser</t>
  </si>
  <si>
    <t>R40-R46 Symtom och sjukdomstecken avseende intellektuella funktioner, uppfattningsförmåga, känsloläge och beteende</t>
  </si>
  <si>
    <t>Z00-Z13 Kontakt med hälso- och sjukvården för undersökning och utredning</t>
  </si>
  <si>
    <t>Källa: patientregistret, Socialstyrelsen</t>
  </si>
  <si>
    <t>Personer</t>
  </si>
  <si>
    <t>Z00-Z13  Kontakt med hälso- och sjukvården för undersökning och utredning</t>
  </si>
  <si>
    <t>Kvinnor(n=19887)</t>
  </si>
  <si>
    <t>Hälso- och sjukvård, publiceringsår 2021</t>
  </si>
  <si>
    <t>Samtliga vårdtillfällen</t>
  </si>
  <si>
    <t>Samtiga vårdtilfällen</t>
  </si>
  <si>
    <t>Andel av vårdade personer</t>
  </si>
  <si>
    <t xml:space="preserve">Andel av vårdade personer </t>
  </si>
  <si>
    <t>Totalt</t>
  </si>
  <si>
    <t>Tabell 3</t>
  </si>
  <si>
    <t>Statistik om tvångsvård enligt LPT</t>
  </si>
  <si>
    <t>Data om tvångsvård enligt LPT  ingår i patientregistret, se https://www.socialstyrelsen.se/statistik-och-data/register/alla-register/patientregistret/, och tvångsvård enligt LVM kommer från registret för tvångsvård av missbrukare https://www.socialstyrelsen.se/statistik-och-data/register/alla-register/tvangsvard-av-missbrukare/                      Materialet består av 41323 personer som vårdas  enligt LPT år 2015-2019 och 5014 personer som vårdas enligt LVM 2015-2019.</t>
  </si>
  <si>
    <t>Barbro Engdahl</t>
  </si>
  <si>
    <t>barbro.engdahl@socialstyrelsen.se</t>
  </si>
  <si>
    <t>https://www.socialstyrelsen.se/statistik-och-data/statistik/statistikamnen/psykiatrisk-tvangsvard/</t>
  </si>
  <si>
    <t>Källa: patientregistret, registret för tvångsvård av missbrukare, Socialstyrelsen</t>
  </si>
  <si>
    <t>2021-4-7335</t>
  </si>
  <si>
    <r>
      <t xml:space="preserve">Kvaliteten på uppgifter om tvångsvård i patientregistret är  oklar. Inrapportering av data har förbättrats över tid, vilket gör att det är oklart om ett ökat antal patienter  handlar om att regionerna vårdar fler, eller om  inrapporteringen av utförd vård blir mer överensstämmande med den vård som faktiskt ges.  Det finns även en risk att det är uppgifter som utförs i vården som inte rapporteras in till patientregistret.                                                                                                                                                                            Det har inte gjorts några täckningsgradsjämförelser med kvalitetsregister för tvångsvård enligt LPT vilket beror på att det inte finns någon källa att jämföra med.  .                                                                                                                                                                                                                                                                                                </t>
    </r>
    <r>
      <rPr>
        <i/>
        <sz val="8"/>
        <rFont val="Century Gothic"/>
        <family val="2"/>
      </rPr>
      <t xml:space="preserve">Bortfall </t>
    </r>
    <r>
      <rPr>
        <sz val="8"/>
        <rFont val="Century Gothic"/>
        <family val="2"/>
      </rPr>
      <t xml:space="preserve">Bortfall på diagnosinformation om huvuddiagnos inom psykiatrisk tvångsvård 2015-2019 uppgår till 1 procent, vilket är på samma nivå som  i all HSL-vård i patientregistret.                                                                                                            Bland personer som har öppen psykiatrisk tvångsvård är bortfallet något större då 8 procent av vårdtillfällena saknar huvuddiagnos 2015-2019.                                                                                                                                       .                                                                                                                                        </t>
    </r>
  </si>
  <si>
    <t>www.socialstyrelsen.se/statistik-och-data/statistik/statistikamnen/psykiatrisk-tvangsvard/</t>
  </si>
  <si>
    <t>Table 3. Involuntary Psyckhiatric Treatment (LPT) and compulsory institutional care  for people with substance abuse (LVM). Number of persons. Percent. Women and men</t>
  </si>
  <si>
    <t xml:space="preserve">Vård LPT och LVM,  Procent   </t>
  </si>
  <si>
    <t xml:space="preserve">Vård, både  LPT och LVM, Antal  </t>
  </si>
  <si>
    <t xml:space="preserve">LVM, Antal  </t>
  </si>
  <si>
    <t xml:space="preserve">LPT, Antal </t>
  </si>
  <si>
    <t>Involuntary Psyckhiatric Treatment (LPT) and compulsory institutional care  for people with substance abuse (LVM) under 2015-2019. Number of persons. Percent. Women and men</t>
  </si>
  <si>
    <t>Diagnoses in Involuntary Psychiatric Treatment (LPT) under 2015-2019. Number of admissions and persons in inpatient care. Women, men</t>
  </si>
  <si>
    <t>Table 2. Diagnoses in Involuntary Psychiatric Treatment (LPT), by persons with outpatent LPT, under 2015-2019. Number of admissions and persons in inpatient care. Women, men</t>
  </si>
  <si>
    <t>Diagnoses in Involuntary Psychiatric Treatment (LPT) , by persons with outpatent LPT, under 2015-2019. Number of admissions and persons in inpatient care. Women, men</t>
  </si>
  <si>
    <t>Table 1.Diagnoses in Involuntary Psychiatric Treatment (LPT) under 2015-2019. Number of admissions and persons in inpatient care. Women, men</t>
  </si>
  <si>
    <t>Tabell 2. Diagnoser i vård enligt lagen om psykiatrisk tvångsvård, LPT, år 2015-2019, bland personer som vårdats i öppen psykiatrisk tvångsvård, redovisat utifrån avsnitt. Antal vårdtillfällen och personer. Kvinnor, män</t>
  </si>
  <si>
    <t>Tabell 1. Diagnoser i vård enligt lagen om psykiatrisk tvångsvård, LPT, år 2015-2019, redovisat utifrån avsnitt. Antal vårdtillfällen och antal personer utifrån diagnos.Andel i procent. Kvinnor, män</t>
  </si>
  <si>
    <t>Diagnoser i vård enligt lagen om psykiatrisk tvångsvård, LPT, år 2015-2019, redovisat utifrån avsnitt. Antal vårdtillfällen och antal personer utifrån diagnos.Andel i procent. Kvinnor, män</t>
  </si>
  <si>
    <t>Diagnoser i vård enligt lagen om psykiatrisk tvångsvård, LPT, år 2015-2019, bland personer som vårdats i öppen psykiatrisk tvångsvård, redovisat utifrån avsnitt. Antal vårdtillfällen och personer. Kvinnor, män</t>
  </si>
  <si>
    <t>F60-F69 Personlighetssyndrom och beteendestörningar hos vuxna</t>
  </si>
  <si>
    <t>Tvångsvård enligt LPT och lagen om vård av missbrukare i vissa fall, LVM, år 2015-2019. Antal personer. Procentandel av vårdade enligt LPT som även har vårdats enligt LVM. Kvinnor och män.</t>
  </si>
  <si>
    <t>Tabell 3. Tvångsvård enligt LPT och lagen om vård av missbrukare i vissa fall, LVM, år 2015-2019. Antal personer. Procentandel av vårdade enligt LPT som även har vårdats enligt LVM. Kvinnor och män.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</si>
</sst>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0\ &quot;kr&quot;_-;\-* #,##0\ &quot;kr&quot;_-;_-* &quot;-&quot;\ &quot;kr&quot;_-;_-@_-"/>
    <numFmt numFmtId="164" formatCode="_-* #,##0\ _k_r_-;\-* #,##0\ _k_r_-;_-* &quot;-&quot;\ _k_r_-;_-@_-"/>
  </numFmts>
  <fonts count="3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sz val="8"/>
      <name val="Century Gothic"/>
      <family val="2"/>
    </font>
    <font>
      <b/>
      <sz val="11"/>
      <name val="Century Gothic"/>
      <family val="2"/>
    </font>
    <font>
      <b/>
      <sz val="10"/>
      <name val="Century Gothic"/>
      <family val="2"/>
    </font>
    <font>
      <sz val="10"/>
      <name val="Century Gothic"/>
      <family val="2"/>
    </font>
    <font>
      <i/>
      <sz val="8"/>
      <name val="Century Gothic"/>
      <family val="2"/>
    </font>
    <font>
      <sz val="11"/>
      <color theme="1"/>
      <name val="Century Gothic"/>
      <family val="2"/>
      <scheme val="minor"/>
    </font>
    <font>
      <u/>
      <sz val="11"/>
      <color theme="10"/>
      <name val="Century Gothic"/>
      <family val="2"/>
      <scheme val="minor"/>
    </font>
    <font>
      <sz val="10"/>
      <color rgb="FF000000"/>
      <name val="Arial"/>
    </font>
    <font>
      <b/>
      <sz val="8"/>
      <color theme="1"/>
      <name val="Century Gothic"/>
      <family val="2"/>
      <scheme val="minor"/>
    </font>
    <font>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sz val="10"/>
      <color theme="1"/>
      <name val="Century Gothic"/>
      <family val="2"/>
      <scheme val="major"/>
    </font>
    <font>
      <sz val="8"/>
      <color theme="10"/>
      <name val="Century Gothic"/>
      <family val="2"/>
      <scheme val="minor"/>
    </font>
    <font>
      <sz val="8"/>
      <color theme="1"/>
      <name val="Century Gothic"/>
      <family val="2"/>
      <scheme val="minor"/>
    </font>
    <font>
      <b/>
      <sz val="8"/>
      <color rgb="FF000000"/>
      <name val="Century Gothic"/>
      <family val="2"/>
    </font>
    <font>
      <sz val="10"/>
      <color theme="1"/>
      <name val="Century Gothic"/>
      <family val="2"/>
      <scheme val="minor"/>
    </font>
    <font>
      <sz val="8"/>
      <color rgb="FF000000"/>
      <name val="Century Gothic"/>
      <family val="2"/>
      <scheme val="minor"/>
    </font>
    <font>
      <sz val="8"/>
      <color rgb="FF452325"/>
      <name val="Century Gothic"/>
      <family val="2"/>
      <scheme val="minor"/>
    </font>
    <font>
      <b/>
      <sz val="8"/>
      <color theme="10"/>
      <name val="Century Gothic"/>
      <family val="2"/>
      <scheme val="minor"/>
    </font>
  </fonts>
  <fills count="3">
    <fill>
      <patternFill patternType="none"/>
    </fill>
    <fill>
      <patternFill patternType="gray125"/>
    </fill>
    <fill>
      <patternFill patternType="solid">
        <fgColor rgb="FFDAD7CB"/>
        <bgColor indexed="64"/>
      </patternFill>
    </fill>
  </fills>
  <borders count="6">
    <border>
      <left/>
      <right/>
      <top/>
      <bottom/>
      <diagonal/>
    </border>
    <border>
      <left/>
      <right/>
      <top/>
      <bottom style="thin">
        <color indexed="64"/>
      </bottom>
      <diagonal/>
    </border>
    <border>
      <left/>
      <right/>
      <top/>
      <bottom style="medium">
        <color theme="8"/>
      </bottom>
      <diagonal/>
    </border>
    <border>
      <left/>
      <right/>
      <top style="thick">
        <color rgb="FF857363"/>
      </top>
      <bottom/>
      <diagonal/>
    </border>
    <border>
      <left/>
      <right/>
      <top style="medium">
        <color rgb="FF857363"/>
      </top>
      <bottom style="medium">
        <color rgb="FF857363"/>
      </bottom>
      <diagonal/>
    </border>
    <border>
      <left/>
      <right/>
      <top/>
      <bottom style="medium">
        <color rgb="FF857363"/>
      </bottom>
      <diagonal/>
    </border>
  </borders>
  <cellStyleXfs count="18">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0" fontId="12" fillId="0" borderId="0"/>
    <xf numFmtId="0" fontId="12" fillId="0" borderId="0"/>
    <xf numFmtId="0" fontId="12" fillId="0" borderId="0"/>
    <xf numFmtId="0" fontId="13" fillId="0" borderId="2" applyNumberFormat="0" applyFill="0" applyProtection="0">
      <alignment vertical="center"/>
    </xf>
    <xf numFmtId="164" fontId="3" fillId="0" borderId="0" applyFont="0" applyFill="0" applyBorder="0" applyAlignment="0" applyProtection="0"/>
    <xf numFmtId="42" fontId="3" fillId="0" borderId="0" applyFont="0" applyFill="0" applyBorder="0" applyAlignment="0" applyProtection="0"/>
  </cellStyleXfs>
  <cellXfs count="82">
    <xf numFmtId="0" fontId="0" fillId="0" borderId="0" xfId="0"/>
    <xf numFmtId="0" fontId="14" fillId="0" borderId="0" xfId="0" applyFont="1"/>
    <xf numFmtId="0" fontId="1" fillId="0" borderId="0" xfId="0" applyFont="1"/>
    <xf numFmtId="0" fontId="15" fillId="0" borderId="0" xfId="0" applyFont="1" applyAlignment="1">
      <alignment vertical="center"/>
    </xf>
    <xf numFmtId="0" fontId="16" fillId="0" borderId="0" xfId="0" applyFont="1"/>
    <xf numFmtId="0" fontId="15" fillId="0" borderId="0" xfId="0" applyFont="1" applyAlignment="1"/>
    <xf numFmtId="0" fontId="17" fillId="0" borderId="0" xfId="0" applyFont="1"/>
    <xf numFmtId="0" fontId="6" fillId="0" borderId="0" xfId="0" applyFont="1"/>
    <xf numFmtId="0" fontId="18" fillId="0" borderId="0" xfId="0" applyFont="1" applyAlignment="1">
      <alignment horizontal="left"/>
    </xf>
    <xf numFmtId="0" fontId="18" fillId="0" borderId="0" xfId="0" applyFont="1"/>
    <xf numFmtId="0" fontId="7" fillId="0" borderId="0" xfId="0" applyFont="1" applyAlignment="1"/>
    <xf numFmtId="0" fontId="5" fillId="0" borderId="0" xfId="0" applyFont="1" applyAlignment="1">
      <alignment vertical="center"/>
    </xf>
    <xf numFmtId="0" fontId="1" fillId="0" borderId="0" xfId="0" applyFont="1" applyAlignment="1">
      <alignment horizontal="left"/>
    </xf>
    <xf numFmtId="0" fontId="19" fillId="0" borderId="0" xfId="0" applyFont="1"/>
    <xf numFmtId="0" fontId="20" fillId="0" borderId="0" xfId="0" applyFont="1"/>
    <xf numFmtId="0" fontId="21" fillId="0" borderId="0" xfId="0" applyFont="1"/>
    <xf numFmtId="0" fontId="22" fillId="0" borderId="0" xfId="0" applyFont="1"/>
    <xf numFmtId="0" fontId="23" fillId="0" borderId="0" xfId="1" applyFont="1"/>
    <xf numFmtId="0" fontId="7" fillId="0" borderId="0" xfId="0" applyFont="1"/>
    <xf numFmtId="0" fontId="24" fillId="0" borderId="0" xfId="0" applyFont="1"/>
    <xf numFmtId="0" fontId="25" fillId="0" borderId="0" xfId="0" applyFont="1" applyAlignment="1">
      <alignment vertical="top" wrapText="1"/>
    </xf>
    <xf numFmtId="0" fontId="8" fillId="0" borderId="0" xfId="0" applyFont="1"/>
    <xf numFmtId="0" fontId="26" fillId="0" borderId="0" xfId="0" applyFont="1"/>
    <xf numFmtId="0" fontId="27" fillId="0" borderId="0" xfId="0" applyFont="1"/>
    <xf numFmtId="0" fontId="28" fillId="0" borderId="0" xfId="0" applyFont="1"/>
    <xf numFmtId="49" fontId="26" fillId="0" borderId="0" xfId="0" applyNumberFormat="1" applyFont="1"/>
    <xf numFmtId="0" fontId="14" fillId="0" borderId="0" xfId="0" applyFont="1" applyFill="1"/>
    <xf numFmtId="0" fontId="26" fillId="0" borderId="0" xfId="0" applyFont="1" applyFill="1"/>
    <xf numFmtId="0" fontId="21" fillId="0" borderId="0" xfId="0" applyFont="1" applyFill="1"/>
    <xf numFmtId="0" fontId="29" fillId="0" borderId="0" xfId="0" applyFont="1" applyFill="1"/>
    <xf numFmtId="0" fontId="26" fillId="0" borderId="0" xfId="0" applyFont="1" applyAlignment="1"/>
    <xf numFmtId="0" fontId="20" fillId="0" borderId="0" xfId="0" applyFont="1" applyFill="1"/>
    <xf numFmtId="0" fontId="30" fillId="0" borderId="0" xfId="0" applyFont="1" applyFill="1"/>
    <xf numFmtId="0" fontId="31" fillId="0" borderId="0" xfId="1" applyFont="1" applyFill="1"/>
    <xf numFmtId="0" fontId="0" fillId="2" borderId="1" xfId="0" applyFill="1" applyBorder="1"/>
    <xf numFmtId="0" fontId="13" fillId="2" borderId="1" xfId="0" applyFont="1" applyFill="1" applyBorder="1"/>
    <xf numFmtId="0" fontId="15" fillId="0" borderId="0" xfId="0" applyFont="1" applyAlignment="1">
      <alignment vertical="center" wrapText="1"/>
    </xf>
    <xf numFmtId="0" fontId="32" fillId="0" borderId="0" xfId="0" applyFont="1"/>
    <xf numFmtId="0" fontId="32" fillId="0" borderId="0" xfId="0" applyFont="1" applyAlignment="1">
      <alignment horizontal="right"/>
    </xf>
    <xf numFmtId="3" fontId="32" fillId="0" borderId="0" xfId="0" applyNumberFormat="1" applyFont="1" applyAlignment="1">
      <alignment horizontal="right"/>
    </xf>
    <xf numFmtId="0" fontId="32" fillId="0" borderId="0" xfId="0" applyFont="1" applyAlignment="1"/>
    <xf numFmtId="0" fontId="32" fillId="0" borderId="0" xfId="0" applyFont="1" applyAlignment="1">
      <alignment wrapText="1"/>
    </xf>
    <xf numFmtId="0" fontId="13" fillId="0" borderId="0" xfId="0" applyFont="1"/>
    <xf numFmtId="0" fontId="33" fillId="2" borderId="3" xfId="0" applyFont="1" applyFill="1" applyBorder="1" applyAlignment="1">
      <alignment horizontal="left" vertical="center" wrapText="1"/>
    </xf>
    <xf numFmtId="0" fontId="13" fillId="2" borderId="1" xfId="0" applyFont="1" applyFill="1" applyBorder="1" applyAlignment="1">
      <alignment wrapText="1"/>
    </xf>
    <xf numFmtId="0" fontId="0" fillId="0" borderId="0" xfId="0" applyFont="1"/>
    <xf numFmtId="1" fontId="32" fillId="0" borderId="0" xfId="0" applyNumberFormat="1" applyFont="1"/>
    <xf numFmtId="0" fontId="32" fillId="0" borderId="0" xfId="0" applyFont="1" applyAlignment="1">
      <alignment horizontal="left"/>
    </xf>
    <xf numFmtId="0" fontId="32" fillId="0" borderId="0" xfId="0" applyFont="1" applyAlignment="1">
      <alignment horizontal="left" wrapText="1"/>
    </xf>
    <xf numFmtId="0" fontId="34" fillId="0" borderId="0" xfId="0" applyFont="1" applyAlignment="1">
      <alignment horizontal="left" vertical="top" wrapText="1"/>
    </xf>
    <xf numFmtId="49" fontId="0" fillId="0" borderId="0" xfId="0" applyNumberFormat="1"/>
    <xf numFmtId="4" fontId="32" fillId="0" borderId="0" xfId="0" applyNumberFormat="1" applyFont="1" applyAlignment="1">
      <alignment horizontal="right"/>
    </xf>
    <xf numFmtId="49" fontId="32" fillId="0" borderId="0" xfId="0" applyNumberFormat="1" applyFont="1" applyAlignment="1"/>
    <xf numFmtId="0" fontId="13" fillId="0" borderId="2" xfId="15">
      <alignment vertical="center"/>
    </xf>
    <xf numFmtId="1" fontId="13" fillId="0" borderId="2" xfId="15" applyNumberFormat="1">
      <alignment vertical="center"/>
    </xf>
    <xf numFmtId="3" fontId="13" fillId="0" borderId="2" xfId="15" applyNumberFormat="1">
      <alignment vertical="center"/>
    </xf>
    <xf numFmtId="3" fontId="32" fillId="0" borderId="0" xfId="0" applyNumberFormat="1" applyFont="1"/>
    <xf numFmtId="3" fontId="32" fillId="0" borderId="0" xfId="0" applyNumberFormat="1" applyFont="1" applyAlignment="1">
      <alignment horizontal="right" wrapText="1"/>
    </xf>
    <xf numFmtId="0" fontId="33" fillId="2" borderId="4" xfId="0" applyFont="1" applyFill="1" applyBorder="1" applyAlignment="1">
      <alignment vertical="center"/>
    </xf>
    <xf numFmtId="0" fontId="15" fillId="0" borderId="0" xfId="0" applyFont="1" applyAlignment="1">
      <alignment horizontal="right" vertical="center"/>
    </xf>
    <xf numFmtId="0" fontId="33" fillId="0" borderId="5" xfId="0" applyFont="1" applyBorder="1" applyAlignment="1">
      <alignment vertical="center"/>
    </xf>
    <xf numFmtId="0" fontId="33" fillId="0" borderId="5" xfId="0" applyFont="1" applyBorder="1" applyAlignment="1">
      <alignment horizontal="right" vertical="center"/>
    </xf>
    <xf numFmtId="0" fontId="36" fillId="0" borderId="0" xfId="0" applyFont="1"/>
    <xf numFmtId="0" fontId="17" fillId="0" borderId="0" xfId="0" applyFont="1" applyAlignment="1">
      <alignment wrapText="1"/>
    </xf>
    <xf numFmtId="0" fontId="4" fillId="0" borderId="0" xfId="0" applyFont="1" applyAlignment="1">
      <alignment wrapText="1"/>
    </xf>
    <xf numFmtId="0" fontId="15" fillId="0" borderId="0" xfId="0" applyFont="1" applyAlignment="1">
      <alignment wrapText="1"/>
    </xf>
    <xf numFmtId="49" fontId="31" fillId="0" borderId="0" xfId="1" applyNumberFormat="1" applyFont="1" applyFill="1"/>
    <xf numFmtId="0" fontId="5" fillId="0" borderId="0" xfId="0" applyFont="1" applyAlignment="1">
      <alignment vertical="center" wrapText="1"/>
    </xf>
    <xf numFmtId="0" fontId="37" fillId="0" borderId="0" xfId="1" applyFont="1"/>
    <xf numFmtId="14" fontId="26" fillId="0" borderId="0" xfId="0" applyNumberFormat="1" applyFont="1" applyAlignment="1">
      <alignment horizontal="left" vertical="top"/>
    </xf>
    <xf numFmtId="0" fontId="0" fillId="0" borderId="0" xfId="0" applyAlignment="1">
      <alignment horizontal="left"/>
    </xf>
    <xf numFmtId="0" fontId="33" fillId="2" borderId="4" xfId="0" applyFont="1" applyFill="1" applyBorder="1" applyAlignment="1">
      <alignment horizontal="right" wrapText="1"/>
    </xf>
    <xf numFmtId="0" fontId="33" fillId="2" borderId="4" xfId="0" applyFont="1" applyFill="1" applyBorder="1" applyAlignment="1">
      <alignment horizontal="left" wrapText="1"/>
    </xf>
    <xf numFmtId="3" fontId="15" fillId="0" borderId="0" xfId="0" applyNumberFormat="1" applyFont="1" applyAlignment="1">
      <alignment horizontal="right" vertical="center"/>
    </xf>
    <xf numFmtId="3" fontId="33" fillId="0" borderId="5" xfId="0" applyNumberFormat="1" applyFont="1" applyBorder="1" applyAlignment="1">
      <alignment horizontal="right" vertical="center"/>
    </xf>
    <xf numFmtId="0" fontId="5" fillId="0" borderId="0" xfId="0" applyFont="1" applyFill="1" applyAlignment="1">
      <alignment vertical="top" wrapText="1"/>
    </xf>
    <xf numFmtId="0" fontId="25" fillId="0" borderId="0" xfId="0" applyFont="1" applyAlignment="1">
      <alignment vertical="top" wrapText="1"/>
    </xf>
    <xf numFmtId="0" fontId="25" fillId="0" borderId="0" xfId="0" applyFont="1" applyAlignment="1" applyProtection="1">
      <alignment horizontal="center" vertical="center" wrapText="1"/>
      <protection locked="0"/>
    </xf>
    <xf numFmtId="0" fontId="33" fillId="2" borderId="3" xfId="0" applyFont="1" applyFill="1" applyBorder="1" applyAlignment="1">
      <alignment horizontal="center" vertical="center" wrapText="1"/>
    </xf>
    <xf numFmtId="0" fontId="7" fillId="0" borderId="0" xfId="0" applyFont="1" applyAlignment="1">
      <alignment horizontal="left" wrapText="1"/>
    </xf>
    <xf numFmtId="0" fontId="27" fillId="0" borderId="0" xfId="0" applyFont="1" applyAlignment="1">
      <alignment horizontal="left" vertical="top" wrapText="1"/>
    </xf>
    <xf numFmtId="0" fontId="35" fillId="0" borderId="0" xfId="0" applyFont="1" applyAlignment="1">
      <alignment horizontal="left" vertical="top" wrapText="1"/>
    </xf>
  </cellXfs>
  <cellStyles count="18">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 6" xfId="12"/>
    <cellStyle name="Normal 7" xfId="13"/>
    <cellStyle name="Normal 8" xfId="14"/>
    <cellStyle name="SoS Tabell Sistarad" xfId="15"/>
    <cellStyle name="Tusental (0)_Blad1" xfId="16"/>
    <cellStyle name="Valuta (0)_Blad1"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273050</xdr:colOff>
      <xdr:row>5</xdr:row>
      <xdr:rowOff>57150</xdr:rowOff>
    </xdr:to>
    <xdr:pic>
      <xdr:nvPicPr>
        <xdr:cNvPr id="12822"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3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92646</xdr:rowOff>
    </xdr:to>
    <xdr:sp macro="" textlink="">
      <xdr:nvSpPr>
        <xdr:cNvPr id="10" name="Rektangel med rundade hörn 9">
          <a:hlinkClick xmlns:r="http://schemas.openxmlformats.org/officeDocument/2006/relationships" r:id="rId2"/>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439"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111125</xdr:colOff>
      <xdr:row>0</xdr:row>
      <xdr:rowOff>120650</xdr:rowOff>
    </xdr:from>
    <xdr:to>
      <xdr:col>14</xdr:col>
      <xdr:colOff>495084</xdr:colOff>
      <xdr:row>2</xdr:row>
      <xdr:rowOff>200241</xdr:rowOff>
    </xdr:to>
    <xdr:sp macro="" textlink="">
      <xdr:nvSpPr>
        <xdr:cNvPr id="2" name="Rektangel med rundade hörn 1">
          <a:hlinkClick xmlns:r="http://schemas.openxmlformats.org/officeDocument/2006/relationships" r:id="rId1"/>
        </xdr:cNvPr>
        <xdr:cNvSpPr/>
      </xdr:nvSpPr>
      <xdr:spPr>
        <a:xfrm>
          <a:off x="5864225" y="120650"/>
          <a:ext cx="1793659" cy="54314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95250</xdr:colOff>
      <xdr:row>0</xdr:row>
      <xdr:rowOff>82550</xdr:rowOff>
    </xdr:from>
    <xdr:to>
      <xdr:col>15</xdr:col>
      <xdr:colOff>180995</xdr:colOff>
      <xdr:row>2</xdr:row>
      <xdr:rowOff>196849</xdr:rowOff>
    </xdr:to>
    <xdr:sp macro="" textlink="">
      <xdr:nvSpPr>
        <xdr:cNvPr id="2" name="Rektangel med rundade hörn 1">
          <a:hlinkClick xmlns:r="http://schemas.openxmlformats.org/officeDocument/2006/relationships" r:id="rId1"/>
        </xdr:cNvPr>
        <xdr:cNvSpPr/>
      </xdr:nvSpPr>
      <xdr:spPr>
        <a:xfrm>
          <a:off x="12471400" y="82550"/>
          <a:ext cx="1876445" cy="47624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304800</xdr:colOff>
      <xdr:row>0</xdr:row>
      <xdr:rowOff>38100</xdr:rowOff>
    </xdr:from>
    <xdr:to>
      <xdr:col>15</xdr:col>
      <xdr:colOff>244485</xdr:colOff>
      <xdr:row>2</xdr:row>
      <xdr:rowOff>149270</xdr:rowOff>
    </xdr:to>
    <xdr:sp macro="" textlink="">
      <xdr:nvSpPr>
        <xdr:cNvPr id="2" name="Rektangel med rundade hörn 1">
          <a:hlinkClick xmlns:r="http://schemas.openxmlformats.org/officeDocument/2006/relationships" r:id="rId1"/>
        </xdr:cNvPr>
        <xdr:cNvSpPr/>
      </xdr:nvSpPr>
      <xdr:spPr>
        <a:xfrm>
          <a:off x="11779250" y="38100"/>
          <a:ext cx="1971685" cy="4604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222250</xdr:colOff>
      <xdr:row>2</xdr:row>
      <xdr:rowOff>0</xdr:rowOff>
    </xdr:from>
    <xdr:to>
      <xdr:col>8</xdr:col>
      <xdr:colOff>555661</xdr:colOff>
      <xdr:row>2</xdr:row>
      <xdr:rowOff>542926</xdr:rowOff>
    </xdr:to>
    <xdr:sp macro="" textlink="">
      <xdr:nvSpPr>
        <xdr:cNvPr id="2" name="Rektangel med rundade hörn 1">
          <a:hlinkClick xmlns:r="http://schemas.openxmlformats.org/officeDocument/2006/relationships" r:id="rId1"/>
        </xdr:cNvPr>
        <xdr:cNvSpPr/>
      </xdr:nvSpPr>
      <xdr:spPr>
        <a:xfrm>
          <a:off x="4184650" y="428625"/>
          <a:ext cx="1705011" cy="54292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arbro.engdahl@socialstyrelsen.s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http://www.socialstyrelsen.se/statistik-och-data/statistik/statistikamnen/psykiatrisk-tvangsvar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psykiatrisk-tvangsvar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1"/>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26"/>
    </row>
    <row r="9" spans="1:10" ht="12.5">
      <c r="B9" s="14" t="s">
        <v>48</v>
      </c>
    </row>
    <row r="10" spans="1:10" ht="12.5">
      <c r="B10" s="14"/>
    </row>
    <row r="11" spans="1:10" ht="12.5">
      <c r="B11" s="14" t="s">
        <v>55</v>
      </c>
    </row>
    <row r="12" spans="1:10" ht="12">
      <c r="B12" s="22"/>
    </row>
    <row r="13" spans="1:10" ht="15" customHeight="1">
      <c r="A13" s="22"/>
      <c r="B13" s="15" t="s">
        <v>3</v>
      </c>
      <c r="C13" s="22"/>
      <c r="D13" s="25" t="s">
        <v>61</v>
      </c>
      <c r="E13" s="29"/>
      <c r="F13" s="22"/>
      <c r="G13" s="22"/>
      <c r="H13" s="22"/>
      <c r="I13" s="22"/>
      <c r="J13" s="22"/>
    </row>
    <row r="14" spans="1:10" ht="15" customHeight="1">
      <c r="A14" s="22"/>
      <c r="B14" s="15" t="s">
        <v>11</v>
      </c>
      <c r="C14" s="22"/>
      <c r="D14" s="69">
        <v>44301</v>
      </c>
      <c r="E14" s="29"/>
      <c r="F14" s="22"/>
      <c r="G14" s="22"/>
      <c r="H14" s="22"/>
      <c r="I14" s="22"/>
      <c r="J14" s="22"/>
    </row>
    <row r="15" spans="1:10" ht="15" customHeight="1">
      <c r="A15" s="22"/>
      <c r="B15" s="15" t="s">
        <v>4</v>
      </c>
      <c r="C15" s="22"/>
      <c r="D15" s="22" t="s">
        <v>15</v>
      </c>
      <c r="E15" s="29"/>
      <c r="F15" s="22"/>
      <c r="G15" s="22"/>
      <c r="H15" s="22"/>
      <c r="I15" s="22"/>
      <c r="J15" s="22"/>
    </row>
    <row r="16" spans="1:10" ht="15" customHeight="1">
      <c r="A16" s="22"/>
      <c r="B16" s="15"/>
      <c r="C16" s="22"/>
      <c r="E16" s="22"/>
      <c r="F16" s="22"/>
      <c r="G16" s="22"/>
      <c r="H16" s="22"/>
      <c r="I16" s="22"/>
      <c r="J16" s="22"/>
    </row>
    <row r="17" spans="1:12" ht="15" customHeight="1">
      <c r="A17" s="22"/>
      <c r="B17" s="15"/>
      <c r="C17" s="22"/>
      <c r="D17" s="22" t="s">
        <v>10</v>
      </c>
      <c r="E17" s="22"/>
      <c r="F17" s="22"/>
      <c r="G17" s="22"/>
      <c r="H17" s="22"/>
      <c r="I17" s="22"/>
      <c r="J17" s="22"/>
    </row>
    <row r="18" spans="1:12" ht="15" customHeight="1">
      <c r="A18" s="22"/>
      <c r="B18" s="15"/>
      <c r="C18" s="22"/>
      <c r="D18" s="22" t="s">
        <v>12</v>
      </c>
      <c r="E18" s="22"/>
      <c r="F18" s="22"/>
      <c r="G18" s="22"/>
      <c r="H18" s="22"/>
      <c r="I18" s="22"/>
      <c r="J18" s="22"/>
    </row>
    <row r="19" spans="1:12" ht="15" customHeight="1">
      <c r="A19" s="22"/>
      <c r="B19" s="15"/>
      <c r="C19" s="22"/>
      <c r="E19" s="22"/>
      <c r="F19" s="22"/>
      <c r="G19" s="22"/>
      <c r="H19" s="22"/>
      <c r="I19" s="22"/>
      <c r="J19" s="22"/>
    </row>
    <row r="20" spans="1:12" ht="15" customHeight="1">
      <c r="A20" s="22"/>
      <c r="B20" s="15"/>
      <c r="C20" s="22"/>
      <c r="D20" s="22"/>
      <c r="E20" s="22"/>
      <c r="F20" s="22"/>
      <c r="G20" s="22"/>
      <c r="H20" s="22"/>
      <c r="I20" s="22"/>
      <c r="J20" s="22"/>
    </row>
    <row r="21" spans="1:12" s="26" customFormat="1" ht="15" customHeight="1">
      <c r="A21" s="27"/>
      <c r="B21" s="28" t="s">
        <v>13</v>
      </c>
      <c r="C21" s="27"/>
      <c r="D21" s="66" t="s">
        <v>63</v>
      </c>
      <c r="E21" s="27"/>
      <c r="F21" s="27"/>
      <c r="H21" s="27"/>
      <c r="I21" s="27"/>
      <c r="K21" s="29"/>
    </row>
    <row r="22" spans="1:12" s="26" customFormat="1" ht="15" customHeight="1">
      <c r="A22" s="27"/>
      <c r="B22" s="28"/>
      <c r="C22" s="27"/>
      <c r="D22" s="27"/>
      <c r="E22" s="27"/>
      <c r="F22" s="27"/>
      <c r="G22" s="29"/>
      <c r="H22" s="27"/>
      <c r="I22" s="27"/>
      <c r="J22" s="27"/>
    </row>
    <row r="23" spans="1:12" s="26" customFormat="1" ht="15" customHeight="1">
      <c r="A23" s="27"/>
      <c r="B23" s="28" t="s">
        <v>14</v>
      </c>
      <c r="C23" s="27"/>
      <c r="D23" s="22" t="s">
        <v>18</v>
      </c>
      <c r="E23" s="27"/>
      <c r="F23" s="27"/>
      <c r="G23" s="29"/>
      <c r="H23" s="27"/>
      <c r="I23" s="27"/>
      <c r="J23" s="27"/>
    </row>
    <row r="24" spans="1:12" ht="15" customHeight="1">
      <c r="A24" s="22"/>
      <c r="B24" s="15"/>
      <c r="C24" s="22"/>
      <c r="D24" s="22"/>
      <c r="E24" s="22"/>
      <c r="F24" s="22"/>
      <c r="G24" s="22"/>
      <c r="H24" s="22"/>
      <c r="I24" s="22"/>
      <c r="J24" s="22"/>
    </row>
    <row r="25" spans="1:12" ht="15" customHeight="1">
      <c r="A25" s="22"/>
      <c r="B25" s="15" t="s">
        <v>6</v>
      </c>
      <c r="C25" s="22"/>
      <c r="D25" s="22" t="s">
        <v>7</v>
      </c>
      <c r="E25" s="27" t="s">
        <v>57</v>
      </c>
      <c r="F25" s="29"/>
      <c r="G25" s="22"/>
      <c r="H25" s="22"/>
      <c r="I25" s="22"/>
      <c r="J25" s="22"/>
    </row>
    <row r="26" spans="1:12" ht="13.5" customHeight="1">
      <c r="A26" s="22"/>
      <c r="B26" s="22"/>
      <c r="C26" s="22"/>
      <c r="D26" s="22" t="s">
        <v>8</v>
      </c>
      <c r="E26" s="27" t="s">
        <v>17</v>
      </c>
      <c r="F26" s="22"/>
      <c r="G26" s="22"/>
      <c r="H26" s="22"/>
      <c r="I26" s="22"/>
      <c r="J26" s="22"/>
    </row>
    <row r="27" spans="1:12" ht="13.5" customHeight="1">
      <c r="A27" s="22"/>
      <c r="B27" s="22"/>
      <c r="C27" s="22"/>
      <c r="D27" s="22" t="s">
        <v>9</v>
      </c>
      <c r="E27" s="33" t="s">
        <v>58</v>
      </c>
      <c r="F27" s="22"/>
      <c r="G27" s="22"/>
      <c r="H27" s="22"/>
      <c r="I27" s="22"/>
      <c r="J27" s="22"/>
      <c r="L27" s="26"/>
    </row>
    <row r="28" spans="1:12" ht="13.5" customHeight="1">
      <c r="A28" s="22"/>
      <c r="B28" s="22"/>
      <c r="C28" s="22"/>
      <c r="D28" s="22"/>
      <c r="E28" s="22"/>
      <c r="F28" s="22"/>
      <c r="G28" s="22"/>
      <c r="H28" s="22"/>
      <c r="I28" s="22"/>
      <c r="J28" s="22"/>
    </row>
    <row r="29" spans="1:12" ht="13.5" customHeight="1">
      <c r="A29" s="22"/>
      <c r="B29" s="22"/>
      <c r="C29" s="22"/>
      <c r="D29" s="30"/>
      <c r="E29" s="27"/>
      <c r="G29" s="22"/>
      <c r="H29" s="22"/>
      <c r="I29" s="22"/>
      <c r="J29" s="22"/>
    </row>
    <row r="30" spans="1:12" ht="13.5" customHeight="1">
      <c r="A30" s="22"/>
      <c r="B30" s="22"/>
      <c r="C30" s="22"/>
      <c r="D30" s="22"/>
      <c r="E30" s="29"/>
      <c r="G30" s="22"/>
      <c r="H30" s="22"/>
      <c r="I30" s="22"/>
      <c r="J30" s="22"/>
    </row>
    <row r="31" spans="1:12" ht="12">
      <c r="A31" s="22"/>
      <c r="B31" s="22"/>
      <c r="C31" s="22"/>
      <c r="D31" s="22"/>
      <c r="E31" s="27"/>
      <c r="G31" s="22"/>
      <c r="H31" s="22"/>
      <c r="I31" s="22"/>
      <c r="J31" s="22"/>
    </row>
    <row r="32" spans="1:12" ht="12">
      <c r="A32" s="22"/>
      <c r="B32" s="24"/>
      <c r="C32" s="22"/>
      <c r="D32" s="22"/>
      <c r="E32" s="22"/>
      <c r="F32" s="22"/>
      <c r="G32" s="22"/>
      <c r="H32" s="22"/>
      <c r="I32" s="22"/>
      <c r="J32" s="22"/>
    </row>
    <row r="33" spans="1:16" ht="12">
      <c r="A33" s="22"/>
      <c r="B33" s="22"/>
      <c r="C33" s="22"/>
      <c r="D33" s="22"/>
      <c r="E33" s="22"/>
      <c r="F33" s="22"/>
      <c r="G33" s="22"/>
      <c r="H33" s="22"/>
      <c r="I33" s="22"/>
      <c r="J33" s="22"/>
    </row>
    <row r="34" spans="1:16" ht="12">
      <c r="A34" s="22"/>
      <c r="B34" s="22"/>
      <c r="C34" s="22"/>
      <c r="D34" s="22"/>
      <c r="E34" s="22"/>
      <c r="F34" s="22"/>
      <c r="H34" s="22"/>
      <c r="I34" s="22"/>
      <c r="J34" s="22"/>
      <c r="K34" s="22"/>
      <c r="L34" s="22"/>
      <c r="M34" s="22"/>
      <c r="N34" s="22"/>
      <c r="O34" s="22"/>
      <c r="P34" s="22"/>
    </row>
    <row r="35" spans="1:16" ht="12">
      <c r="A35" s="22"/>
      <c r="B35" s="22"/>
      <c r="C35" s="22"/>
      <c r="D35" s="22"/>
      <c r="E35" s="22"/>
      <c r="F35" s="22"/>
      <c r="H35" s="22"/>
      <c r="I35" s="22"/>
      <c r="J35" s="22"/>
      <c r="K35" s="22"/>
      <c r="L35" s="22"/>
      <c r="M35" s="22"/>
      <c r="N35" s="22"/>
      <c r="O35" s="22"/>
      <c r="P35" s="22"/>
    </row>
    <row r="36" spans="1:16" ht="12">
      <c r="A36" s="22"/>
      <c r="B36" s="22"/>
      <c r="C36" s="22"/>
      <c r="D36" s="22"/>
      <c r="E36" s="22"/>
      <c r="F36" s="22"/>
      <c r="G36" s="22"/>
      <c r="H36" s="22"/>
      <c r="I36" s="22"/>
      <c r="J36" s="22"/>
      <c r="K36" s="22"/>
      <c r="L36" s="22"/>
      <c r="M36" s="22"/>
      <c r="N36" s="22"/>
      <c r="O36" s="22"/>
      <c r="P36" s="22"/>
    </row>
    <row r="37" spans="1:16" ht="12">
      <c r="A37" s="22"/>
      <c r="B37" s="22"/>
      <c r="C37" s="22"/>
      <c r="D37" s="22"/>
      <c r="E37" s="22"/>
      <c r="F37" s="22"/>
      <c r="H37" s="22"/>
      <c r="I37" s="22"/>
      <c r="J37" s="22"/>
      <c r="K37" s="22"/>
      <c r="L37" s="22"/>
      <c r="M37" s="22"/>
      <c r="N37" s="22"/>
      <c r="O37" s="22"/>
      <c r="P37" s="22"/>
    </row>
    <row r="38" spans="1:16" ht="12">
      <c r="A38" s="22"/>
      <c r="B38" s="22"/>
      <c r="C38" s="22"/>
      <c r="D38" s="22"/>
      <c r="E38" s="22"/>
      <c r="F38" s="22"/>
      <c r="G38" s="22"/>
      <c r="H38" s="22"/>
      <c r="I38" s="22"/>
      <c r="J38" s="22"/>
    </row>
    <row r="39" spans="1:16" ht="12">
      <c r="A39" s="22"/>
      <c r="B39" s="22"/>
      <c r="C39" s="22"/>
      <c r="D39" s="22"/>
      <c r="E39" s="22"/>
      <c r="F39" s="22"/>
      <c r="G39" s="22"/>
      <c r="H39" s="22"/>
      <c r="I39" s="22"/>
      <c r="J39" s="22"/>
    </row>
    <row r="40" spans="1:16" ht="12">
      <c r="A40" s="22"/>
      <c r="B40" s="22"/>
      <c r="C40" s="22"/>
      <c r="D40" s="22"/>
      <c r="E40" s="22"/>
      <c r="F40" s="22"/>
      <c r="G40" s="22"/>
      <c r="H40" s="22"/>
      <c r="I40" s="22"/>
      <c r="J40" s="22"/>
    </row>
    <row r="41" spans="1:16" ht="12">
      <c r="A41" s="22"/>
      <c r="B41" s="22"/>
      <c r="C41" s="22"/>
      <c r="D41" s="22"/>
      <c r="E41" s="22"/>
      <c r="F41" s="22"/>
      <c r="G41" s="22"/>
      <c r="H41" s="22"/>
      <c r="I41" s="22"/>
      <c r="J41" s="22"/>
    </row>
    <row r="42" spans="1:16" ht="12">
      <c r="A42" s="22"/>
      <c r="B42" s="22"/>
      <c r="C42" s="22"/>
      <c r="D42" s="22"/>
      <c r="E42" s="22"/>
      <c r="F42" s="22"/>
      <c r="G42" s="22"/>
      <c r="H42" s="22"/>
      <c r="I42" s="22"/>
      <c r="J42" s="22"/>
    </row>
    <row r="43" spans="1:16" ht="12">
      <c r="A43" s="22"/>
      <c r="B43" s="22"/>
      <c r="C43" s="22"/>
      <c r="D43" s="22"/>
      <c r="E43" s="22"/>
      <c r="F43" s="22"/>
      <c r="G43" s="22"/>
      <c r="H43" s="22"/>
      <c r="I43" s="22"/>
      <c r="J43" s="22"/>
    </row>
    <row r="44" spans="1:16" ht="12">
      <c r="A44" s="22"/>
      <c r="B44" s="22"/>
      <c r="C44" s="22"/>
      <c r="D44" s="22"/>
      <c r="E44" s="22"/>
      <c r="F44" s="22"/>
      <c r="G44" s="22"/>
      <c r="H44" s="22"/>
      <c r="I44" s="22"/>
      <c r="J44" s="22"/>
    </row>
    <row r="45" spans="1:16" ht="12">
      <c r="A45" s="22"/>
      <c r="B45" s="22"/>
      <c r="C45" s="22"/>
      <c r="D45" s="22"/>
      <c r="E45" s="22"/>
      <c r="F45" s="22"/>
      <c r="G45" s="22"/>
      <c r="H45" s="22"/>
      <c r="I45" s="22"/>
      <c r="J45" s="22"/>
    </row>
    <row r="46" spans="1:16" ht="12">
      <c r="A46" s="22"/>
      <c r="B46" s="22"/>
      <c r="C46" s="22"/>
      <c r="D46" s="22"/>
      <c r="E46" s="22"/>
      <c r="F46" s="22"/>
      <c r="G46" s="22"/>
      <c r="H46" s="22"/>
      <c r="I46" s="22"/>
      <c r="J46" s="22"/>
    </row>
    <row r="47" spans="1:16" ht="12">
      <c r="A47" s="22"/>
      <c r="B47" s="22"/>
      <c r="C47" s="22"/>
      <c r="D47" s="22"/>
      <c r="E47" s="22"/>
      <c r="F47" s="22"/>
      <c r="G47" s="22"/>
      <c r="H47" s="22"/>
      <c r="I47" s="22"/>
      <c r="J47" s="22"/>
    </row>
    <row r="48" spans="1:16" ht="12">
      <c r="A48" s="22"/>
      <c r="B48" s="22"/>
      <c r="C48" s="22"/>
      <c r="D48" s="22"/>
      <c r="E48" s="22"/>
      <c r="F48" s="22"/>
      <c r="G48" s="22"/>
      <c r="H48" s="22"/>
      <c r="I48" s="22"/>
      <c r="J48" s="22"/>
    </row>
    <row r="49" spans="1:10" ht="12">
      <c r="A49" s="22"/>
      <c r="B49" s="22"/>
      <c r="C49" s="22"/>
      <c r="D49" s="22"/>
      <c r="E49" s="22"/>
      <c r="F49" s="22"/>
      <c r="G49" s="22"/>
      <c r="H49" s="22"/>
      <c r="I49" s="22"/>
      <c r="J49" s="22"/>
    </row>
    <row r="50" spans="1:10" ht="12">
      <c r="A50" s="22"/>
      <c r="B50" s="22"/>
      <c r="C50" s="22"/>
      <c r="D50" s="22"/>
      <c r="E50" s="22"/>
      <c r="F50" s="22"/>
      <c r="G50" s="22"/>
      <c r="H50" s="22"/>
      <c r="I50" s="22"/>
      <c r="J50" s="22"/>
    </row>
    <row r="51" spans="1:10" ht="12">
      <c r="A51" s="22"/>
      <c r="B51" s="22"/>
      <c r="C51" s="22"/>
      <c r="D51" s="22"/>
      <c r="E51" s="22"/>
      <c r="F51" s="22"/>
      <c r="G51" s="22"/>
      <c r="H51" s="22"/>
      <c r="I51" s="22"/>
      <c r="J51" s="22"/>
    </row>
  </sheetData>
  <hyperlinks>
    <hyperlink ref="D21" r:id="rId1"/>
    <hyperlink ref="D23" r:id="rId2"/>
    <hyperlink ref="E27" r:id="rId3"/>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E43"/>
  <sheetViews>
    <sheetView tabSelected="1" zoomScaleNormal="100" zoomScalePageLayoutView="80" workbookViewId="0"/>
  </sheetViews>
  <sheetFormatPr defaultColWidth="9" defaultRowHeight="11.5"/>
  <cols>
    <col min="1" max="1" width="4.08203125" style="1" customWidth="1"/>
    <col min="2" max="2" width="29.33203125" style="1" customWidth="1"/>
    <col min="3" max="3" width="84.75" style="1" customWidth="1"/>
    <col min="4" max="4" width="73.83203125" style="1" customWidth="1"/>
    <col min="5" max="16384" width="9" style="1"/>
  </cols>
  <sheetData>
    <row r="4" spans="2:5">
      <c r="D4" s="26"/>
    </row>
    <row r="8" spans="2:5" ht="25.5" customHeight="1">
      <c r="B8" s="31" t="s">
        <v>55</v>
      </c>
      <c r="D8" s="32"/>
    </row>
    <row r="9" spans="2:5" s="26" customFormat="1" ht="25.5" customHeight="1">
      <c r="B9" s="31" t="s">
        <v>13</v>
      </c>
      <c r="C9" s="33" t="s">
        <v>59</v>
      </c>
      <c r="D9" s="33"/>
    </row>
    <row r="10" spans="2:5" s="26" customFormat="1" ht="21.75" customHeight="1">
      <c r="B10" s="31"/>
      <c r="D10" s="31"/>
    </row>
    <row r="11" spans="2:5" ht="16" customHeight="1">
      <c r="B11" s="13" t="s">
        <v>2</v>
      </c>
      <c r="E11" s="14"/>
    </row>
    <row r="12" spans="2:5">
      <c r="E12" s="15"/>
    </row>
    <row r="13" spans="2:5" ht="12">
      <c r="B13" s="68" t="s">
        <v>5</v>
      </c>
      <c r="C13" s="15"/>
      <c r="D13" s="22"/>
      <c r="E13" s="16"/>
    </row>
    <row r="14" spans="2:5" ht="12">
      <c r="B14" s="68" t="s">
        <v>16</v>
      </c>
      <c r="C14" s="15"/>
      <c r="D14" s="22"/>
    </row>
    <row r="15" spans="2:5" ht="26.25" customHeight="1">
      <c r="B15" s="68" t="s">
        <v>24</v>
      </c>
      <c r="C15" s="64" t="s">
        <v>76</v>
      </c>
      <c r="D15" s="67" t="s">
        <v>70</v>
      </c>
    </row>
    <row r="16" spans="2:5" ht="27" customHeight="1">
      <c r="B16" s="68" t="s">
        <v>25</v>
      </c>
      <c r="C16" s="64" t="s">
        <v>77</v>
      </c>
      <c r="D16" s="65" t="s">
        <v>72</v>
      </c>
    </row>
    <row r="17" spans="2:4" ht="27" customHeight="1">
      <c r="B17" s="68" t="s">
        <v>54</v>
      </c>
      <c r="C17" s="63" t="s">
        <v>79</v>
      </c>
      <c r="D17" s="36" t="s">
        <v>69</v>
      </c>
    </row>
    <row r="18" spans="2:4" ht="13.5" customHeight="1">
      <c r="B18" s="17"/>
      <c r="C18" s="6"/>
      <c r="D18" s="11"/>
    </row>
    <row r="19" spans="2:4" ht="13.5" customHeight="1">
      <c r="B19" s="17"/>
      <c r="C19" s="6"/>
      <c r="D19" s="5"/>
    </row>
    <row r="20" spans="2:4" ht="13.5" customHeight="1">
      <c r="B20" s="17"/>
      <c r="C20" s="6"/>
      <c r="D20" s="5"/>
    </row>
    <row r="21" spans="2:4" ht="13.5" customHeight="1">
      <c r="B21" s="4"/>
      <c r="C21" s="23"/>
    </row>
    <row r="22" spans="2:4" ht="13.5" customHeight="1">
      <c r="B22" s="17"/>
    </row>
    <row r="23" spans="2:4" ht="13.5" customHeight="1">
      <c r="B23" s="6"/>
    </row>
    <row r="24" spans="2:4" ht="13.5" customHeight="1">
      <c r="B24" s="4"/>
      <c r="C24" s="4"/>
    </row>
    <row r="25" spans="2:4" ht="13.5" customHeight="1">
      <c r="B25" s="17"/>
    </row>
    <row r="26" spans="2:4" ht="13.5" customHeight="1"/>
    <row r="27" spans="2:4" ht="13.5" customHeight="1">
      <c r="B27" s="4"/>
      <c r="C27" s="4"/>
    </row>
    <row r="28" spans="2:4" ht="13.5" customHeight="1">
      <c r="B28" s="17"/>
    </row>
    <row r="29" spans="2:4" ht="13.5" customHeight="1">
      <c r="B29" s="17"/>
    </row>
    <row r="30" spans="2:4" ht="13.5" customHeight="1"/>
    <row r="31" spans="2:4" ht="13.5" customHeight="1"/>
    <row r="32" spans="2:4" ht="13.5" customHeight="1"/>
    <row r="33" spans="2:4" ht="13.5" customHeight="1">
      <c r="B33" s="4"/>
      <c r="D33" s="4"/>
    </row>
    <row r="34" spans="2:4" ht="13.5" customHeight="1">
      <c r="B34" s="4"/>
    </row>
    <row r="35" spans="2:4" ht="13.5" customHeight="1">
      <c r="B35" s="4"/>
    </row>
    <row r="36" spans="2:4" ht="13.5" customHeight="1">
      <c r="B36" s="4"/>
    </row>
    <row r="37" spans="2:4" ht="13.5" customHeight="1">
      <c r="B37" s="4"/>
    </row>
    <row r="38" spans="2:4" ht="13.5" customHeight="1"/>
    <row r="39" spans="2:4" ht="13.5" customHeight="1">
      <c r="B39" s="4"/>
    </row>
    <row r="40" spans="2:4" ht="13.5" customHeight="1"/>
    <row r="41" spans="2:4" ht="13.5" customHeight="1"/>
    <row r="42" spans="2:4" ht="13.5" customHeight="1"/>
    <row r="43" spans="2:4" ht="13.5" customHeight="1"/>
  </sheetData>
  <hyperlinks>
    <hyperlink ref="B13" location="'Mer information'!A1" display="Mer information"/>
    <hyperlink ref="B14" location="'Om statistiken'!A1" display="Om statistiken"/>
    <hyperlink ref="C9" r:id="rId1"/>
    <hyperlink ref="B15" location="'Tabell 1'!A1" display="Tabell 1 "/>
    <hyperlink ref="B16" location="'Tabell 2'!A1" display="Tabell 2"/>
    <hyperlink ref="B17" location="'Tabell 3'!A1" display="Tabell 3"/>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N377"/>
  <sheetViews>
    <sheetView workbookViewId="0">
      <selection activeCell="M8" sqref="M8"/>
    </sheetView>
  </sheetViews>
  <sheetFormatPr defaultColWidth="9" defaultRowHeight="13.5"/>
  <cols>
    <col min="1" max="1" width="6.33203125" style="9" customWidth="1"/>
    <col min="2" max="2" width="8.58203125" style="8" customWidth="1"/>
    <col min="3" max="3" width="6.5" style="9" customWidth="1"/>
    <col min="4" max="4" width="5.33203125" style="9" customWidth="1"/>
    <col min="5" max="5" width="8" style="9" customWidth="1"/>
    <col min="6" max="6" width="5.33203125" style="9" customWidth="1"/>
    <col min="7" max="7" width="6.33203125" style="9" customWidth="1"/>
    <col min="8" max="8" width="5.33203125" style="9" customWidth="1"/>
    <col min="9" max="9" width="6.83203125" style="9" customWidth="1"/>
    <col min="10" max="10" width="5.33203125" style="9" customWidth="1"/>
    <col min="11" max="11" width="6.25" style="9" customWidth="1"/>
    <col min="12" max="12" width="5.33203125" style="9" customWidth="1"/>
    <col min="13" max="13" width="9" style="9"/>
    <col min="14" max="14" width="9.5" style="9" customWidth="1"/>
    <col min="15" max="16384" width="9" style="9"/>
  </cols>
  <sheetData>
    <row r="1" spans="1:14" ht="23.25" customHeight="1">
      <c r="A1" s="18" t="s">
        <v>0</v>
      </c>
      <c r="C1" s="2"/>
      <c r="N1" s="19"/>
    </row>
    <row r="2" spans="1:14" ht="13.5" customHeight="1">
      <c r="A2" s="21"/>
      <c r="C2" s="2"/>
      <c r="N2" s="26"/>
    </row>
    <row r="3" spans="1:14" ht="135" customHeight="1">
      <c r="A3" s="75" t="s">
        <v>62</v>
      </c>
      <c r="B3" s="76"/>
      <c r="C3" s="76"/>
      <c r="D3" s="76"/>
      <c r="E3" s="76"/>
      <c r="F3" s="76"/>
      <c r="G3" s="76"/>
      <c r="H3" s="76"/>
      <c r="I3" s="76"/>
      <c r="J3" s="76"/>
      <c r="K3" s="76"/>
      <c r="L3" s="76"/>
      <c r="N3" s="20"/>
    </row>
    <row r="4" spans="1:14" s="2" customFormat="1" ht="11.5">
      <c r="B4" s="12"/>
    </row>
    <row r="5" spans="1:14" s="2" customFormat="1">
      <c r="A5" s="18" t="s">
        <v>1</v>
      </c>
      <c r="B5" s="8"/>
      <c r="D5" s="9"/>
      <c r="E5" s="9"/>
      <c r="F5" s="9"/>
      <c r="G5" s="9"/>
      <c r="H5" s="9"/>
      <c r="I5" s="9"/>
      <c r="J5" s="9"/>
      <c r="K5" s="9"/>
      <c r="L5" s="9"/>
      <c r="M5" s="9"/>
      <c r="N5" s="19"/>
    </row>
    <row r="6" spans="1:14" s="2" customFormat="1" ht="14">
      <c r="A6" s="7"/>
      <c r="B6" s="8"/>
      <c r="D6" s="9"/>
      <c r="E6" s="9"/>
      <c r="F6" s="9"/>
      <c r="G6" s="9"/>
      <c r="H6" s="9"/>
      <c r="I6" s="9"/>
      <c r="J6" s="9"/>
      <c r="K6" s="9"/>
      <c r="L6" s="9"/>
      <c r="M6" s="9"/>
      <c r="N6" s="9"/>
    </row>
    <row r="7" spans="1:14" s="2" customFormat="1" ht="68.25" customHeight="1">
      <c r="A7" s="75" t="s">
        <v>56</v>
      </c>
      <c r="B7" s="76"/>
      <c r="C7" s="76"/>
      <c r="D7" s="76"/>
      <c r="E7" s="76"/>
      <c r="F7" s="76"/>
      <c r="G7" s="76"/>
      <c r="H7" s="76"/>
      <c r="I7" s="76"/>
      <c r="J7" s="76"/>
      <c r="K7" s="76"/>
      <c r="L7" s="76"/>
      <c r="M7" s="9"/>
      <c r="N7" s="20"/>
    </row>
    <row r="8" spans="1:14" s="2" customFormat="1" ht="11.5">
      <c r="B8" s="12"/>
    </row>
    <row r="9" spans="1:14" s="2" customFormat="1" ht="11.5">
      <c r="B9" s="12"/>
    </row>
    <row r="10" spans="1:14" s="2" customFormat="1" ht="13.5" customHeight="1">
      <c r="A10" s="77"/>
      <c r="B10" s="77"/>
      <c r="C10" s="77"/>
      <c r="D10" s="77"/>
      <c r="E10" s="77"/>
      <c r="F10" s="77"/>
      <c r="G10" s="77"/>
      <c r="H10" s="77"/>
      <c r="I10" s="77"/>
      <c r="J10" s="77"/>
      <c r="K10" s="77"/>
      <c r="L10" s="77"/>
    </row>
    <row r="11" spans="1:14" s="2" customFormat="1" ht="13.5" customHeight="1">
      <c r="A11" s="77"/>
      <c r="B11" s="77"/>
      <c r="C11" s="77"/>
      <c r="D11" s="77"/>
      <c r="E11" s="77"/>
      <c r="F11" s="77"/>
      <c r="G11" s="77"/>
      <c r="H11" s="77"/>
      <c r="I11" s="77"/>
      <c r="J11" s="77"/>
      <c r="K11" s="77"/>
      <c r="L11" s="77"/>
    </row>
    <row r="12" spans="1:14" s="2" customFormat="1" ht="11.5">
      <c r="B12" s="12"/>
    </row>
    <row r="13" spans="1:14" s="2" customFormat="1" ht="11.5">
      <c r="B13" s="12"/>
    </row>
    <row r="14" spans="1:14" s="2" customFormat="1" ht="11.5">
      <c r="B14" s="12"/>
    </row>
    <row r="15" spans="1:14" s="2" customFormat="1" ht="11.5">
      <c r="B15" s="12"/>
    </row>
    <row r="16" spans="1:14" s="2" customFormat="1" ht="11.5">
      <c r="B16" s="12"/>
    </row>
    <row r="17" spans="2:2" s="2" customFormat="1" ht="11.5">
      <c r="B17" s="12"/>
    </row>
    <row r="18" spans="2:2" s="2" customFormat="1" ht="11.5">
      <c r="B18" s="12"/>
    </row>
    <row r="19" spans="2:2" s="2" customFormat="1" ht="11.5">
      <c r="B19" s="12"/>
    </row>
    <row r="20" spans="2:2" s="2" customFormat="1" ht="11.5">
      <c r="B20" s="12"/>
    </row>
    <row r="21" spans="2:2" s="2" customFormat="1" ht="11.5">
      <c r="B21" s="12"/>
    </row>
    <row r="22" spans="2:2" s="2" customFormat="1" ht="11.5">
      <c r="B22" s="12"/>
    </row>
    <row r="23" spans="2:2" s="2" customFormat="1" ht="11.5">
      <c r="B23" s="12"/>
    </row>
    <row r="24" spans="2:2" s="2" customFormat="1" ht="11.5">
      <c r="B24" s="12"/>
    </row>
    <row r="25" spans="2:2" s="2" customFormat="1" ht="11.5">
      <c r="B25" s="12"/>
    </row>
    <row r="26" spans="2:2" s="2" customFormat="1" ht="11.5">
      <c r="B26" s="12"/>
    </row>
    <row r="27" spans="2:2" s="2" customFormat="1" ht="11.5">
      <c r="B27" s="12"/>
    </row>
    <row r="28" spans="2:2" s="2" customFormat="1" ht="11.5">
      <c r="B28" s="12"/>
    </row>
    <row r="29" spans="2:2" s="2" customFormat="1" ht="11.5">
      <c r="B29" s="12"/>
    </row>
    <row r="30" spans="2:2" s="2" customFormat="1" ht="11.5">
      <c r="B30" s="12"/>
    </row>
    <row r="31" spans="2:2" s="2" customFormat="1" ht="11.5">
      <c r="B31" s="12"/>
    </row>
    <row r="32" spans="2:2" s="2" customFormat="1" ht="11.5">
      <c r="B32" s="12"/>
    </row>
    <row r="33" spans="2:2" s="2" customFormat="1" ht="11.5">
      <c r="B33" s="12"/>
    </row>
    <row r="34" spans="2:2" s="2" customFormat="1" ht="11.5">
      <c r="B34" s="12"/>
    </row>
    <row r="35" spans="2:2" s="2" customFormat="1" ht="11.5">
      <c r="B35" s="12"/>
    </row>
    <row r="36" spans="2:2" s="2" customFormat="1" ht="11.5">
      <c r="B36" s="12"/>
    </row>
    <row r="37" spans="2:2" s="2" customFormat="1" ht="11.5">
      <c r="B37" s="12"/>
    </row>
    <row r="38" spans="2:2" s="2" customFormat="1" ht="11.5">
      <c r="B38" s="12"/>
    </row>
    <row r="39" spans="2:2" s="2" customFormat="1" ht="11.5">
      <c r="B39" s="12"/>
    </row>
    <row r="40" spans="2:2" s="2" customFormat="1" ht="11.5">
      <c r="B40" s="12"/>
    </row>
    <row r="41" spans="2:2" s="2" customFormat="1" ht="11.5">
      <c r="B41" s="12"/>
    </row>
    <row r="42" spans="2:2" s="2" customFormat="1" ht="11.5">
      <c r="B42" s="12"/>
    </row>
    <row r="43" spans="2:2" s="2" customFormat="1" ht="11.5">
      <c r="B43" s="12"/>
    </row>
    <row r="44" spans="2:2" s="2" customFormat="1" ht="11.5">
      <c r="B44" s="12"/>
    </row>
    <row r="45" spans="2:2" s="2" customFormat="1" ht="11.5">
      <c r="B45" s="12"/>
    </row>
    <row r="46" spans="2:2" s="2" customFormat="1" ht="11.5">
      <c r="B46" s="12"/>
    </row>
    <row r="47" spans="2:2" s="2" customFormat="1" ht="11.5">
      <c r="B47" s="12"/>
    </row>
    <row r="48" spans="2:2" s="2" customFormat="1" ht="11.5">
      <c r="B48" s="12"/>
    </row>
    <row r="49" spans="2:2" s="2" customFormat="1" ht="11.5">
      <c r="B49" s="12"/>
    </row>
    <row r="50" spans="2:2" s="2" customFormat="1" ht="11.5">
      <c r="B50" s="12"/>
    </row>
    <row r="51" spans="2:2" s="2" customFormat="1" ht="11.5">
      <c r="B51" s="12"/>
    </row>
    <row r="52" spans="2:2" s="2" customFormat="1" ht="11.5">
      <c r="B52" s="12"/>
    </row>
    <row r="53" spans="2:2" s="2" customFormat="1" ht="11.5">
      <c r="B53" s="12"/>
    </row>
    <row r="54" spans="2:2" s="2" customFormat="1" ht="11.5">
      <c r="B54" s="12"/>
    </row>
    <row r="55" spans="2:2" s="2" customFormat="1" ht="11.5">
      <c r="B55" s="12"/>
    </row>
    <row r="56" spans="2:2" s="2" customFormat="1" ht="11.5">
      <c r="B56" s="12"/>
    </row>
    <row r="57" spans="2:2" s="2" customFormat="1" ht="11.5">
      <c r="B57" s="12"/>
    </row>
    <row r="58" spans="2:2" s="2" customFormat="1" ht="11.5">
      <c r="B58" s="12"/>
    </row>
    <row r="59" spans="2:2" s="2" customFormat="1" ht="11.5">
      <c r="B59" s="12"/>
    </row>
    <row r="60" spans="2:2" s="2" customFormat="1" ht="11.5">
      <c r="B60" s="12"/>
    </row>
    <row r="61" spans="2:2" s="2" customFormat="1" ht="11.5">
      <c r="B61" s="12"/>
    </row>
    <row r="62" spans="2:2" s="2" customFormat="1" ht="11.5">
      <c r="B62" s="12"/>
    </row>
    <row r="63" spans="2:2" s="2" customFormat="1" ht="11.5">
      <c r="B63" s="12"/>
    </row>
    <row r="64" spans="2:2" s="2" customFormat="1" ht="11.5">
      <c r="B64" s="12"/>
    </row>
    <row r="65" spans="2:2" s="2" customFormat="1" ht="11.5">
      <c r="B65" s="12"/>
    </row>
    <row r="66" spans="2:2" s="2" customFormat="1" ht="11.5">
      <c r="B66" s="12"/>
    </row>
    <row r="67" spans="2:2" s="2" customFormat="1" ht="11.5">
      <c r="B67" s="12"/>
    </row>
    <row r="68" spans="2:2" s="2" customFormat="1" ht="11.5">
      <c r="B68" s="12"/>
    </row>
    <row r="69" spans="2:2" s="2" customFormat="1" ht="11.5">
      <c r="B69" s="12"/>
    </row>
    <row r="70" spans="2:2" s="2" customFormat="1" ht="11.5">
      <c r="B70" s="12"/>
    </row>
    <row r="71" spans="2:2" s="2" customFormat="1" ht="11.5">
      <c r="B71" s="12"/>
    </row>
    <row r="72" spans="2:2" s="2" customFormat="1" ht="11.5">
      <c r="B72" s="12"/>
    </row>
    <row r="73" spans="2:2" s="2" customFormat="1" ht="11.5">
      <c r="B73" s="12"/>
    </row>
    <row r="74" spans="2:2" s="2" customFormat="1" ht="11.5">
      <c r="B74" s="12"/>
    </row>
    <row r="75" spans="2:2" s="2" customFormat="1" ht="11.5">
      <c r="B75" s="12"/>
    </row>
    <row r="76" spans="2:2" s="2" customFormat="1" ht="11.5">
      <c r="B76" s="12"/>
    </row>
    <row r="77" spans="2:2" s="2" customFormat="1" ht="11.5">
      <c r="B77" s="12"/>
    </row>
    <row r="78" spans="2:2" s="2" customFormat="1" ht="11.5">
      <c r="B78" s="12"/>
    </row>
    <row r="79" spans="2:2" s="2" customFormat="1" ht="11.5">
      <c r="B79" s="12"/>
    </row>
    <row r="80" spans="2:2" s="2" customFormat="1" ht="11.5">
      <c r="B80" s="12"/>
    </row>
    <row r="81" spans="2:2" s="2" customFormat="1" ht="11.5">
      <c r="B81" s="12"/>
    </row>
    <row r="82" spans="2:2" s="2" customFormat="1" ht="11.5">
      <c r="B82" s="12"/>
    </row>
    <row r="83" spans="2:2" s="2" customFormat="1" ht="11.5">
      <c r="B83" s="12"/>
    </row>
    <row r="84" spans="2:2" s="2" customFormat="1" ht="11.5">
      <c r="B84" s="12"/>
    </row>
    <row r="85" spans="2:2" s="2" customFormat="1" ht="11.5">
      <c r="B85" s="12"/>
    </row>
    <row r="86" spans="2:2" s="2" customFormat="1" ht="11.5">
      <c r="B86" s="12"/>
    </row>
    <row r="87" spans="2:2" s="2" customFormat="1" ht="11.5">
      <c r="B87" s="12"/>
    </row>
    <row r="88" spans="2:2" s="2" customFormat="1" ht="11.5">
      <c r="B88" s="12"/>
    </row>
    <row r="89" spans="2:2" s="2" customFormat="1" ht="11.5">
      <c r="B89" s="12"/>
    </row>
    <row r="90" spans="2:2" s="2" customFormat="1" ht="11.5">
      <c r="B90" s="12"/>
    </row>
    <row r="91" spans="2:2" s="2" customFormat="1" ht="11.5">
      <c r="B91" s="12"/>
    </row>
    <row r="92" spans="2:2" s="2" customFormat="1" ht="11.5">
      <c r="B92" s="12"/>
    </row>
    <row r="93" spans="2:2" s="2" customFormat="1" ht="11.5">
      <c r="B93" s="12"/>
    </row>
    <row r="94" spans="2:2" s="2" customFormat="1" ht="11.5">
      <c r="B94" s="12"/>
    </row>
    <row r="95" spans="2:2" s="2" customFormat="1" ht="11.5">
      <c r="B95" s="12"/>
    </row>
    <row r="96" spans="2:2" s="2" customFormat="1" ht="11.5">
      <c r="B96" s="12"/>
    </row>
    <row r="97" spans="2:2" s="2" customFormat="1" ht="11.5">
      <c r="B97" s="12"/>
    </row>
    <row r="98" spans="2:2" s="2" customFormat="1" ht="11.5">
      <c r="B98" s="12"/>
    </row>
    <row r="99" spans="2:2" s="2" customFormat="1" ht="11.5">
      <c r="B99" s="12"/>
    </row>
    <row r="100" spans="2:2" s="2" customFormat="1" ht="11.5">
      <c r="B100" s="12"/>
    </row>
    <row r="101" spans="2:2" s="2" customFormat="1" ht="11.5">
      <c r="B101" s="12"/>
    </row>
    <row r="102" spans="2:2" s="2" customFormat="1" ht="11.5">
      <c r="B102" s="12"/>
    </row>
    <row r="103" spans="2:2" s="2" customFormat="1" ht="11.5">
      <c r="B103" s="12"/>
    </row>
    <row r="104" spans="2:2" s="2" customFormat="1" ht="11.5">
      <c r="B104" s="12"/>
    </row>
    <row r="105" spans="2:2" s="2" customFormat="1" ht="11.5">
      <c r="B105" s="12"/>
    </row>
    <row r="106" spans="2:2" s="2" customFormat="1" ht="11.5">
      <c r="B106" s="12"/>
    </row>
    <row r="107" spans="2:2" s="2" customFormat="1" ht="11.5">
      <c r="B107" s="12"/>
    </row>
    <row r="108" spans="2:2" s="2" customFormat="1" ht="11.5">
      <c r="B108" s="12"/>
    </row>
    <row r="109" spans="2:2" s="2" customFormat="1" ht="11.5">
      <c r="B109" s="12"/>
    </row>
    <row r="110" spans="2:2" s="2" customFormat="1" ht="11.5">
      <c r="B110" s="12"/>
    </row>
    <row r="111" spans="2:2" s="2" customFormat="1" ht="11.5">
      <c r="B111" s="12"/>
    </row>
    <row r="112" spans="2:2" s="2" customFormat="1" ht="11.5">
      <c r="B112" s="12"/>
    </row>
    <row r="113" spans="2:2" s="2" customFormat="1" ht="11.5">
      <c r="B113" s="12"/>
    </row>
    <row r="114" spans="2:2" s="2" customFormat="1" ht="11.5">
      <c r="B114" s="12"/>
    </row>
    <row r="115" spans="2:2" s="2" customFormat="1" ht="11.5">
      <c r="B115" s="12"/>
    </row>
    <row r="116" spans="2:2" s="2" customFormat="1" ht="11.5">
      <c r="B116" s="12"/>
    </row>
    <row r="117" spans="2:2" s="2" customFormat="1" ht="11.5">
      <c r="B117" s="12"/>
    </row>
    <row r="118" spans="2:2" s="2" customFormat="1" ht="11.5">
      <c r="B118" s="12"/>
    </row>
    <row r="119" spans="2:2" s="2" customFormat="1" ht="11.5">
      <c r="B119" s="12"/>
    </row>
    <row r="120" spans="2:2" s="2" customFormat="1" ht="11.5">
      <c r="B120" s="12"/>
    </row>
    <row r="121" spans="2:2" s="2" customFormat="1" ht="11.5">
      <c r="B121" s="12"/>
    </row>
    <row r="122" spans="2:2" s="2" customFormat="1" ht="11.5">
      <c r="B122" s="12"/>
    </row>
    <row r="123" spans="2:2" s="2" customFormat="1" ht="11.5">
      <c r="B123" s="12"/>
    </row>
    <row r="124" spans="2:2" s="2" customFormat="1" ht="11.5">
      <c r="B124" s="12"/>
    </row>
    <row r="125" spans="2:2" s="2" customFormat="1" ht="11.5">
      <c r="B125" s="12"/>
    </row>
    <row r="126" spans="2:2" s="2" customFormat="1" ht="11.5">
      <c r="B126" s="12"/>
    </row>
    <row r="127" spans="2:2" s="2" customFormat="1" ht="11.5">
      <c r="B127" s="12"/>
    </row>
    <row r="128" spans="2:2" s="2" customFormat="1" ht="11.5">
      <c r="B128" s="12"/>
    </row>
    <row r="129" spans="2:2" s="2" customFormat="1" ht="11.5">
      <c r="B129" s="12"/>
    </row>
    <row r="130" spans="2:2" s="2" customFormat="1" ht="11.5">
      <c r="B130" s="12"/>
    </row>
    <row r="131" spans="2:2" s="2" customFormat="1" ht="11.5">
      <c r="B131" s="12"/>
    </row>
    <row r="132" spans="2:2" s="2" customFormat="1" ht="11.5">
      <c r="B132" s="12"/>
    </row>
    <row r="133" spans="2:2" s="2" customFormat="1" ht="11.5">
      <c r="B133" s="12"/>
    </row>
    <row r="134" spans="2:2" s="2" customFormat="1" ht="11.5">
      <c r="B134" s="12"/>
    </row>
    <row r="135" spans="2:2" s="2" customFormat="1" ht="11.5">
      <c r="B135" s="12"/>
    </row>
    <row r="136" spans="2:2" s="2" customFormat="1" ht="11.5">
      <c r="B136" s="12"/>
    </row>
    <row r="137" spans="2:2" s="2" customFormat="1" ht="11.5">
      <c r="B137" s="12"/>
    </row>
    <row r="138" spans="2:2" s="2" customFormat="1" ht="11.5">
      <c r="B138" s="12"/>
    </row>
    <row r="139" spans="2:2" s="2" customFormat="1" ht="11.5">
      <c r="B139" s="12"/>
    </row>
    <row r="140" spans="2:2" s="2" customFormat="1" ht="11.5">
      <c r="B140" s="12"/>
    </row>
    <row r="141" spans="2:2" s="2" customFormat="1" ht="11.5">
      <c r="B141" s="12"/>
    </row>
    <row r="142" spans="2:2" s="2" customFormat="1" ht="11.5">
      <c r="B142" s="12"/>
    </row>
    <row r="143" spans="2:2" s="2" customFormat="1" ht="11.5">
      <c r="B143" s="12"/>
    </row>
    <row r="144" spans="2:2" s="2" customFormat="1" ht="11.5">
      <c r="B144" s="12"/>
    </row>
    <row r="145" spans="2:2" s="2" customFormat="1" ht="11.5">
      <c r="B145" s="12"/>
    </row>
    <row r="146" spans="2:2" s="2" customFormat="1" ht="11.5">
      <c r="B146" s="12"/>
    </row>
    <row r="147" spans="2:2" s="2" customFormat="1" ht="11.5">
      <c r="B147" s="12"/>
    </row>
    <row r="148" spans="2:2" s="2" customFormat="1" ht="11.5">
      <c r="B148" s="12"/>
    </row>
    <row r="149" spans="2:2" s="2" customFormat="1" ht="11.5">
      <c r="B149" s="12"/>
    </row>
    <row r="150" spans="2:2" s="2" customFormat="1" ht="11.5">
      <c r="B150" s="12"/>
    </row>
    <row r="151" spans="2:2" s="2" customFormat="1" ht="11.5">
      <c r="B151" s="12"/>
    </row>
    <row r="152" spans="2:2" s="2" customFormat="1" ht="11.5">
      <c r="B152" s="12"/>
    </row>
    <row r="153" spans="2:2" s="2" customFormat="1" ht="11.5">
      <c r="B153" s="12"/>
    </row>
    <row r="154" spans="2:2" s="2" customFormat="1" ht="11.5">
      <c r="B154" s="12"/>
    </row>
    <row r="155" spans="2:2" s="2" customFormat="1" ht="11.5">
      <c r="B155" s="12"/>
    </row>
    <row r="156" spans="2:2" s="2" customFormat="1" ht="11.5">
      <c r="B156" s="12"/>
    </row>
    <row r="157" spans="2:2" s="2" customFormat="1" ht="11.5">
      <c r="B157" s="12"/>
    </row>
    <row r="158" spans="2:2" s="2" customFormat="1" ht="11.5">
      <c r="B158" s="12"/>
    </row>
    <row r="159" spans="2:2" s="2" customFormat="1" ht="11.5">
      <c r="B159" s="12"/>
    </row>
    <row r="160" spans="2:2" s="2" customFormat="1" ht="11.5">
      <c r="B160" s="12"/>
    </row>
    <row r="161" spans="2:2" s="2" customFormat="1" ht="11.5">
      <c r="B161" s="12"/>
    </row>
    <row r="162" spans="2:2" s="2" customFormat="1" ht="11.5">
      <c r="B162" s="12"/>
    </row>
    <row r="163" spans="2:2" s="2" customFormat="1" ht="11.5">
      <c r="B163" s="12"/>
    </row>
    <row r="164" spans="2:2" s="2" customFormat="1" ht="11.5">
      <c r="B164" s="12"/>
    </row>
    <row r="165" spans="2:2" s="2" customFormat="1" ht="11.5">
      <c r="B165" s="12"/>
    </row>
    <row r="166" spans="2:2" s="2" customFormat="1" ht="11.5">
      <c r="B166" s="12"/>
    </row>
    <row r="167" spans="2:2" s="2" customFormat="1" ht="11.5">
      <c r="B167" s="12"/>
    </row>
    <row r="168" spans="2:2" s="2" customFormat="1" ht="11.5">
      <c r="B168" s="12"/>
    </row>
    <row r="169" spans="2:2" s="2" customFormat="1" ht="11.5">
      <c r="B169" s="12"/>
    </row>
    <row r="170" spans="2:2" s="2" customFormat="1" ht="11.5">
      <c r="B170" s="12"/>
    </row>
    <row r="171" spans="2:2" s="2" customFormat="1" ht="11.5">
      <c r="B171" s="12"/>
    </row>
    <row r="172" spans="2:2" s="2" customFormat="1" ht="11.5">
      <c r="B172" s="12"/>
    </row>
    <row r="173" spans="2:2" s="2" customFormat="1" ht="11.5">
      <c r="B173" s="12"/>
    </row>
    <row r="174" spans="2:2" s="2" customFormat="1" ht="11.5">
      <c r="B174" s="12"/>
    </row>
    <row r="175" spans="2:2" s="2" customFormat="1" ht="11.5">
      <c r="B175" s="12"/>
    </row>
    <row r="176" spans="2:2" s="2" customFormat="1" ht="11.5">
      <c r="B176" s="12"/>
    </row>
    <row r="177" spans="2:2" s="2" customFormat="1" ht="11.5">
      <c r="B177" s="12"/>
    </row>
    <row r="178" spans="2:2" s="2" customFormat="1" ht="11.5">
      <c r="B178" s="12"/>
    </row>
    <row r="179" spans="2:2" s="2" customFormat="1" ht="11.5">
      <c r="B179" s="12"/>
    </row>
    <row r="180" spans="2:2" s="2" customFormat="1" ht="11.5">
      <c r="B180" s="12"/>
    </row>
    <row r="181" spans="2:2" s="2" customFormat="1" ht="11.5">
      <c r="B181" s="12"/>
    </row>
    <row r="182" spans="2:2" s="2" customFormat="1" ht="11.5">
      <c r="B182" s="12"/>
    </row>
    <row r="183" spans="2:2" s="2" customFormat="1" ht="11.5">
      <c r="B183" s="12"/>
    </row>
    <row r="184" spans="2:2" s="2" customFormat="1" ht="11.5">
      <c r="B184" s="12"/>
    </row>
    <row r="185" spans="2:2" s="2" customFormat="1" ht="11.5">
      <c r="B185" s="12"/>
    </row>
    <row r="186" spans="2:2" s="2" customFormat="1" ht="11.5">
      <c r="B186" s="12"/>
    </row>
    <row r="187" spans="2:2" s="2" customFormat="1" ht="11.5">
      <c r="B187" s="12"/>
    </row>
    <row r="188" spans="2:2" s="2" customFormat="1" ht="11.5">
      <c r="B188" s="12"/>
    </row>
    <row r="189" spans="2:2" s="2" customFormat="1" ht="11.5">
      <c r="B189" s="12"/>
    </row>
    <row r="190" spans="2:2" s="2" customFormat="1" ht="11.5">
      <c r="B190" s="12"/>
    </row>
    <row r="191" spans="2:2" s="2" customFormat="1" ht="11.5">
      <c r="B191" s="12"/>
    </row>
    <row r="192" spans="2:2" s="2" customFormat="1" ht="11.5">
      <c r="B192" s="12"/>
    </row>
    <row r="193" spans="2:2" s="2" customFormat="1" ht="11.5">
      <c r="B193" s="12"/>
    </row>
    <row r="194" spans="2:2" s="2" customFormat="1" ht="11.5">
      <c r="B194" s="12"/>
    </row>
    <row r="195" spans="2:2" s="2" customFormat="1" ht="11.5">
      <c r="B195" s="12"/>
    </row>
    <row r="196" spans="2:2" s="2" customFormat="1" ht="11.5">
      <c r="B196" s="12"/>
    </row>
    <row r="197" spans="2:2" s="2" customFormat="1" ht="11.5">
      <c r="B197" s="12"/>
    </row>
    <row r="198" spans="2:2" s="2" customFormat="1" ht="11.5">
      <c r="B198" s="12"/>
    </row>
    <row r="199" spans="2:2" s="2" customFormat="1" ht="11.5">
      <c r="B199" s="12"/>
    </row>
    <row r="200" spans="2:2" s="2" customFormat="1" ht="11.5">
      <c r="B200" s="12"/>
    </row>
    <row r="201" spans="2:2" s="2" customFormat="1" ht="11.5">
      <c r="B201" s="12"/>
    </row>
    <row r="202" spans="2:2" s="2" customFormat="1" ht="11.5">
      <c r="B202" s="12"/>
    </row>
    <row r="203" spans="2:2" s="2" customFormat="1" ht="11.5">
      <c r="B203" s="12"/>
    </row>
    <row r="204" spans="2:2" s="2" customFormat="1" ht="11.5">
      <c r="B204" s="12"/>
    </row>
    <row r="205" spans="2:2" s="2" customFormat="1" ht="11.5">
      <c r="B205" s="12"/>
    </row>
    <row r="206" spans="2:2" s="2" customFormat="1" ht="11.5">
      <c r="B206" s="12"/>
    </row>
    <row r="207" spans="2:2" s="2" customFormat="1" ht="11.5">
      <c r="B207" s="12"/>
    </row>
    <row r="208" spans="2:2" s="2" customFormat="1" ht="11.5">
      <c r="B208" s="12"/>
    </row>
    <row r="209" spans="2:2" s="2" customFormat="1" ht="11.5">
      <c r="B209" s="12"/>
    </row>
    <row r="210" spans="2:2" s="2" customFormat="1" ht="11.5">
      <c r="B210" s="12"/>
    </row>
    <row r="211" spans="2:2" s="2" customFormat="1" ht="11.5">
      <c r="B211" s="12"/>
    </row>
    <row r="212" spans="2:2" s="2" customFormat="1" ht="11.5">
      <c r="B212" s="12"/>
    </row>
    <row r="213" spans="2:2" s="2" customFormat="1" ht="11.5">
      <c r="B213" s="12"/>
    </row>
    <row r="214" spans="2:2" s="2" customFormat="1" ht="11.5">
      <c r="B214" s="12"/>
    </row>
    <row r="215" spans="2:2" s="2" customFormat="1" ht="11.5">
      <c r="B215" s="12"/>
    </row>
    <row r="216" spans="2:2" s="2" customFormat="1" ht="11.5">
      <c r="B216" s="12"/>
    </row>
    <row r="217" spans="2:2" s="2" customFormat="1" ht="11.5">
      <c r="B217" s="12"/>
    </row>
    <row r="218" spans="2:2" s="2" customFormat="1" ht="11.5">
      <c r="B218" s="12"/>
    </row>
    <row r="219" spans="2:2" s="2" customFormat="1" ht="11.5">
      <c r="B219" s="12"/>
    </row>
    <row r="220" spans="2:2" s="2" customFormat="1" ht="11.5">
      <c r="B220" s="12"/>
    </row>
    <row r="221" spans="2:2" s="2" customFormat="1" ht="11.5">
      <c r="B221" s="12"/>
    </row>
    <row r="222" spans="2:2" s="2" customFormat="1" ht="11.5">
      <c r="B222" s="12"/>
    </row>
    <row r="223" spans="2:2" s="2" customFormat="1" ht="11.5">
      <c r="B223" s="12"/>
    </row>
    <row r="224" spans="2:2" s="2" customFormat="1" ht="11.5">
      <c r="B224" s="12"/>
    </row>
    <row r="225" spans="2:2" s="2" customFormat="1" ht="11.5">
      <c r="B225" s="12"/>
    </row>
    <row r="226" spans="2:2" s="2" customFormat="1" ht="11.5">
      <c r="B226" s="12"/>
    </row>
    <row r="227" spans="2:2" s="2" customFormat="1" ht="11.5">
      <c r="B227" s="12"/>
    </row>
    <row r="228" spans="2:2" s="2" customFormat="1" ht="11.5">
      <c r="B228" s="12"/>
    </row>
    <row r="229" spans="2:2" s="2" customFormat="1" ht="11.5">
      <c r="B229" s="12"/>
    </row>
    <row r="230" spans="2:2" s="2" customFormat="1" ht="11.5">
      <c r="B230" s="12"/>
    </row>
    <row r="231" spans="2:2" s="2" customFormat="1" ht="11.5">
      <c r="B231" s="12"/>
    </row>
    <row r="232" spans="2:2" s="2" customFormat="1" ht="11.5">
      <c r="B232" s="12"/>
    </row>
    <row r="233" spans="2:2" s="2" customFormat="1" ht="11.5">
      <c r="B233" s="12"/>
    </row>
    <row r="234" spans="2:2" s="2" customFormat="1" ht="11.5">
      <c r="B234" s="12"/>
    </row>
    <row r="235" spans="2:2" s="2" customFormat="1" ht="11.5">
      <c r="B235" s="12"/>
    </row>
    <row r="236" spans="2:2" s="2" customFormat="1" ht="11.5">
      <c r="B236" s="12"/>
    </row>
    <row r="237" spans="2:2" s="2" customFormat="1" ht="11.5">
      <c r="B237" s="12"/>
    </row>
    <row r="238" spans="2:2" s="2" customFormat="1" ht="11.5">
      <c r="B238" s="12"/>
    </row>
    <row r="239" spans="2:2" s="2" customFormat="1" ht="11.5">
      <c r="B239" s="12"/>
    </row>
    <row r="240" spans="2:2" s="2" customFormat="1" ht="11.5">
      <c r="B240" s="12"/>
    </row>
    <row r="241" spans="2:2" s="2" customFormat="1" ht="11.5">
      <c r="B241" s="12"/>
    </row>
    <row r="242" spans="2:2" s="2" customFormat="1" ht="11.5">
      <c r="B242" s="12"/>
    </row>
    <row r="243" spans="2:2" s="2" customFormat="1" ht="11.5">
      <c r="B243" s="12"/>
    </row>
    <row r="244" spans="2:2" s="2" customFormat="1" ht="11.5">
      <c r="B244" s="12"/>
    </row>
    <row r="245" spans="2:2" s="2" customFormat="1" ht="11.5">
      <c r="B245" s="12"/>
    </row>
    <row r="246" spans="2:2" s="2" customFormat="1" ht="11.5">
      <c r="B246" s="12"/>
    </row>
    <row r="247" spans="2:2" s="2" customFormat="1" ht="11.5">
      <c r="B247" s="12"/>
    </row>
    <row r="248" spans="2:2" s="2" customFormat="1" ht="11.5">
      <c r="B248" s="12"/>
    </row>
    <row r="249" spans="2:2" s="2" customFormat="1" ht="11.5">
      <c r="B249" s="12"/>
    </row>
    <row r="250" spans="2:2" s="2" customFormat="1" ht="11.5">
      <c r="B250" s="12"/>
    </row>
    <row r="251" spans="2:2" s="2" customFormat="1" ht="11.5">
      <c r="B251" s="12"/>
    </row>
    <row r="252" spans="2:2" s="2" customFormat="1" ht="11.5">
      <c r="B252" s="12"/>
    </row>
    <row r="253" spans="2:2" s="2" customFormat="1" ht="11.5">
      <c r="B253" s="12"/>
    </row>
    <row r="254" spans="2:2" s="2" customFormat="1" ht="11.5">
      <c r="B254" s="12"/>
    </row>
    <row r="255" spans="2:2" s="2" customFormat="1" ht="11.5">
      <c r="B255" s="12"/>
    </row>
    <row r="256" spans="2:2" s="2" customFormat="1" ht="11.5">
      <c r="B256" s="12"/>
    </row>
    <row r="257" spans="2:2" s="2" customFormat="1" ht="11.5">
      <c r="B257" s="12"/>
    </row>
    <row r="258" spans="2:2" s="2" customFormat="1" ht="11.5">
      <c r="B258" s="12"/>
    </row>
    <row r="259" spans="2:2" s="2" customFormat="1" ht="11.5">
      <c r="B259" s="12"/>
    </row>
    <row r="260" spans="2:2" s="2" customFormat="1" ht="11.5">
      <c r="B260" s="12"/>
    </row>
    <row r="261" spans="2:2" s="2" customFormat="1" ht="11.5">
      <c r="B261" s="12"/>
    </row>
    <row r="262" spans="2:2" s="2" customFormat="1" ht="11.5">
      <c r="B262" s="12"/>
    </row>
    <row r="263" spans="2:2" s="2" customFormat="1" ht="11.5">
      <c r="B263" s="12"/>
    </row>
    <row r="264" spans="2:2" s="2" customFormat="1" ht="11.5">
      <c r="B264" s="12"/>
    </row>
    <row r="265" spans="2:2" s="2" customFormat="1" ht="11.5">
      <c r="B265" s="12"/>
    </row>
    <row r="266" spans="2:2" s="2" customFormat="1" ht="11.5">
      <c r="B266" s="12"/>
    </row>
    <row r="267" spans="2:2" s="2" customFormat="1" ht="11.5">
      <c r="B267" s="12"/>
    </row>
    <row r="268" spans="2:2" s="2" customFormat="1" ht="11.5">
      <c r="B268" s="12"/>
    </row>
    <row r="269" spans="2:2" s="2" customFormat="1" ht="11.5">
      <c r="B269" s="12"/>
    </row>
    <row r="270" spans="2:2" s="2" customFormat="1" ht="11.5">
      <c r="B270" s="12"/>
    </row>
    <row r="271" spans="2:2" s="2" customFormat="1" ht="11.5">
      <c r="B271" s="12"/>
    </row>
    <row r="272" spans="2:2" s="2" customFormat="1" ht="11.5">
      <c r="B272" s="12"/>
    </row>
    <row r="273" spans="2:2" s="2" customFormat="1" ht="11.5">
      <c r="B273" s="12"/>
    </row>
    <row r="274" spans="2:2" s="2" customFormat="1" ht="11.5">
      <c r="B274" s="12"/>
    </row>
    <row r="275" spans="2:2" s="2" customFormat="1" ht="11.5">
      <c r="B275" s="12"/>
    </row>
    <row r="276" spans="2:2" s="2" customFormat="1" ht="11.5">
      <c r="B276" s="12"/>
    </row>
    <row r="277" spans="2:2" s="2" customFormat="1" ht="11.5">
      <c r="B277" s="12"/>
    </row>
    <row r="278" spans="2:2" s="2" customFormat="1" ht="11.5">
      <c r="B278" s="12"/>
    </row>
    <row r="279" spans="2:2" s="2" customFormat="1" ht="11.5">
      <c r="B279" s="12"/>
    </row>
    <row r="280" spans="2:2" s="2" customFormat="1" ht="11.5">
      <c r="B280" s="12"/>
    </row>
    <row r="281" spans="2:2" s="2" customFormat="1" ht="11.5">
      <c r="B281" s="12"/>
    </row>
    <row r="282" spans="2:2" s="2" customFormat="1" ht="11.5">
      <c r="B282" s="12"/>
    </row>
    <row r="283" spans="2:2" s="2" customFormat="1" ht="11.5">
      <c r="B283" s="12"/>
    </row>
    <row r="284" spans="2:2" s="2" customFormat="1" ht="11.5">
      <c r="B284" s="12"/>
    </row>
    <row r="285" spans="2:2" s="2" customFormat="1" ht="11.5">
      <c r="B285" s="12"/>
    </row>
    <row r="286" spans="2:2" s="2" customFormat="1" ht="11.5">
      <c r="B286" s="12"/>
    </row>
    <row r="287" spans="2:2" s="2" customFormat="1" ht="11.5">
      <c r="B287" s="12"/>
    </row>
    <row r="288" spans="2:2" s="2" customFormat="1" ht="11.5">
      <c r="B288" s="12"/>
    </row>
    <row r="289" spans="2:2" s="2" customFormat="1" ht="11.5">
      <c r="B289" s="12"/>
    </row>
    <row r="290" spans="2:2" s="2" customFormat="1" ht="11.5">
      <c r="B290" s="12"/>
    </row>
    <row r="291" spans="2:2" s="2" customFormat="1" ht="11.5">
      <c r="B291" s="12"/>
    </row>
    <row r="292" spans="2:2" s="2" customFormat="1" ht="11.5">
      <c r="B292" s="12"/>
    </row>
    <row r="293" spans="2:2" s="2" customFormat="1" ht="11.5">
      <c r="B293" s="12"/>
    </row>
    <row r="294" spans="2:2" s="2" customFormat="1" ht="11.5">
      <c r="B294" s="12"/>
    </row>
    <row r="295" spans="2:2" s="2" customFormat="1" ht="11.5">
      <c r="B295" s="12"/>
    </row>
    <row r="296" spans="2:2" s="2" customFormat="1" ht="11.5">
      <c r="B296" s="12"/>
    </row>
    <row r="297" spans="2:2" s="2" customFormat="1" ht="11.5">
      <c r="B297" s="12"/>
    </row>
    <row r="298" spans="2:2" s="2" customFormat="1" ht="11.5">
      <c r="B298" s="12"/>
    </row>
    <row r="299" spans="2:2" s="2" customFormat="1" ht="11.5">
      <c r="B299" s="12"/>
    </row>
    <row r="300" spans="2:2" s="2" customFormat="1" ht="11.5">
      <c r="B300" s="12"/>
    </row>
    <row r="301" spans="2:2" s="2" customFormat="1" ht="11.5">
      <c r="B301" s="12"/>
    </row>
    <row r="302" spans="2:2" s="2" customFormat="1" ht="11.5">
      <c r="B302" s="12"/>
    </row>
    <row r="303" spans="2:2" s="2" customFormat="1" ht="11.5">
      <c r="B303" s="12"/>
    </row>
    <row r="304" spans="2:2" s="2" customFormat="1" ht="11.5">
      <c r="B304" s="12"/>
    </row>
    <row r="305" spans="2:2" s="2" customFormat="1" ht="11.5">
      <c r="B305" s="12"/>
    </row>
    <row r="306" spans="2:2" s="2" customFormat="1" ht="11.5">
      <c r="B306" s="12"/>
    </row>
    <row r="307" spans="2:2" s="2" customFormat="1" ht="11.5">
      <c r="B307" s="12"/>
    </row>
    <row r="308" spans="2:2" s="2" customFormat="1" ht="11.5">
      <c r="B308" s="12"/>
    </row>
    <row r="309" spans="2:2" s="2" customFormat="1" ht="11.5">
      <c r="B309" s="12"/>
    </row>
    <row r="310" spans="2:2" s="2" customFormat="1" ht="11.5">
      <c r="B310" s="12"/>
    </row>
    <row r="311" spans="2:2" s="2" customFormat="1" ht="11.5">
      <c r="B311" s="12"/>
    </row>
    <row r="312" spans="2:2" s="2" customFormat="1" ht="11.5">
      <c r="B312" s="12"/>
    </row>
    <row r="313" spans="2:2" s="2" customFormat="1" ht="11.5">
      <c r="B313" s="12"/>
    </row>
    <row r="314" spans="2:2" s="2" customFormat="1" ht="11.5">
      <c r="B314" s="12"/>
    </row>
    <row r="315" spans="2:2" s="2" customFormat="1" ht="11.5">
      <c r="B315" s="12"/>
    </row>
    <row r="316" spans="2:2" s="2" customFormat="1" ht="11.5">
      <c r="B316" s="12"/>
    </row>
    <row r="317" spans="2:2" s="2" customFormat="1" ht="11.5">
      <c r="B317" s="12"/>
    </row>
    <row r="318" spans="2:2" s="2" customFormat="1" ht="11.5">
      <c r="B318" s="12"/>
    </row>
    <row r="319" spans="2:2" s="2" customFormat="1" ht="11.5">
      <c r="B319" s="12"/>
    </row>
    <row r="320" spans="2:2" s="2" customFormat="1" ht="11.5">
      <c r="B320" s="12"/>
    </row>
    <row r="321" spans="2:2" s="2" customFormat="1" ht="11.5">
      <c r="B321" s="12"/>
    </row>
    <row r="322" spans="2:2" s="2" customFormat="1" ht="11.5">
      <c r="B322" s="12"/>
    </row>
    <row r="323" spans="2:2" s="2" customFormat="1" ht="11.5">
      <c r="B323" s="12"/>
    </row>
    <row r="324" spans="2:2" s="2" customFormat="1" ht="11.5">
      <c r="B324" s="12"/>
    </row>
    <row r="325" spans="2:2" s="2" customFormat="1" ht="11.5">
      <c r="B325" s="12"/>
    </row>
    <row r="326" spans="2:2" s="2" customFormat="1" ht="11.5">
      <c r="B326" s="12"/>
    </row>
    <row r="327" spans="2:2" s="2" customFormat="1" ht="11.5">
      <c r="B327" s="12"/>
    </row>
    <row r="328" spans="2:2" s="2" customFormat="1" ht="11.5">
      <c r="B328" s="12"/>
    </row>
    <row r="329" spans="2:2" s="2" customFormat="1" ht="11.5">
      <c r="B329" s="12"/>
    </row>
    <row r="330" spans="2:2" s="2" customFormat="1" ht="11.5">
      <c r="B330" s="12"/>
    </row>
    <row r="331" spans="2:2" s="2" customFormat="1" ht="11.5">
      <c r="B331" s="12"/>
    </row>
    <row r="332" spans="2:2" s="2" customFormat="1" ht="11.5">
      <c r="B332" s="12"/>
    </row>
    <row r="333" spans="2:2" s="2" customFormat="1" ht="11.5">
      <c r="B333" s="12"/>
    </row>
    <row r="334" spans="2:2" s="2" customFormat="1" ht="11.5">
      <c r="B334" s="12"/>
    </row>
    <row r="335" spans="2:2" s="2" customFormat="1" ht="11.5">
      <c r="B335" s="12"/>
    </row>
    <row r="336" spans="2:2" s="2" customFormat="1" ht="11.5">
      <c r="B336" s="12"/>
    </row>
    <row r="337" spans="2:2" s="2" customFormat="1" ht="11.5">
      <c r="B337" s="12"/>
    </row>
    <row r="338" spans="2:2" s="2" customFormat="1" ht="11.5">
      <c r="B338" s="12"/>
    </row>
    <row r="339" spans="2:2" s="2" customFormat="1" ht="11.5">
      <c r="B339" s="12"/>
    </row>
    <row r="340" spans="2:2" s="2" customFormat="1" ht="11.5">
      <c r="B340" s="12"/>
    </row>
    <row r="341" spans="2:2" s="2" customFormat="1" ht="11.5">
      <c r="B341" s="12"/>
    </row>
    <row r="342" spans="2:2" s="2" customFormat="1" ht="11.5">
      <c r="B342" s="12"/>
    </row>
    <row r="343" spans="2:2" s="2" customFormat="1" ht="11.5">
      <c r="B343" s="12"/>
    </row>
    <row r="344" spans="2:2" s="2" customFormat="1" ht="11.5">
      <c r="B344" s="12"/>
    </row>
    <row r="345" spans="2:2" s="2" customFormat="1" ht="11.5">
      <c r="B345" s="12"/>
    </row>
    <row r="346" spans="2:2" s="2" customFormat="1" ht="11.5">
      <c r="B346" s="12"/>
    </row>
    <row r="347" spans="2:2" s="2" customFormat="1" ht="11.5">
      <c r="B347" s="12"/>
    </row>
    <row r="348" spans="2:2" s="2" customFormat="1" ht="11.5">
      <c r="B348" s="12"/>
    </row>
    <row r="349" spans="2:2" s="2" customFormat="1" ht="11.5">
      <c r="B349" s="12"/>
    </row>
    <row r="350" spans="2:2" s="2" customFormat="1" ht="11.5">
      <c r="B350" s="12"/>
    </row>
    <row r="351" spans="2:2" s="2" customFormat="1" ht="11.5">
      <c r="B351" s="12"/>
    </row>
    <row r="352" spans="2:2" s="2" customFormat="1" ht="11.5">
      <c r="B352" s="12"/>
    </row>
    <row r="353" spans="2:2" s="2" customFormat="1" ht="11.5">
      <c r="B353" s="12"/>
    </row>
    <row r="354" spans="2:2" s="2" customFormat="1" ht="11.5">
      <c r="B354" s="12"/>
    </row>
    <row r="355" spans="2:2" s="2" customFormat="1" ht="11.5">
      <c r="B355" s="12"/>
    </row>
    <row r="356" spans="2:2" s="2" customFormat="1" ht="11.5">
      <c r="B356" s="12"/>
    </row>
    <row r="357" spans="2:2" s="2" customFormat="1" ht="11.5">
      <c r="B357" s="12"/>
    </row>
    <row r="358" spans="2:2" s="2" customFormat="1" ht="11.5">
      <c r="B358" s="12"/>
    </row>
    <row r="359" spans="2:2" s="2" customFormat="1" ht="11.5">
      <c r="B359" s="12"/>
    </row>
    <row r="360" spans="2:2" s="2" customFormat="1" ht="11.5">
      <c r="B360" s="12"/>
    </row>
    <row r="361" spans="2:2" s="2" customFormat="1" ht="11.5">
      <c r="B361" s="12"/>
    </row>
    <row r="362" spans="2:2" s="2" customFormat="1" ht="11.5">
      <c r="B362" s="12"/>
    </row>
    <row r="363" spans="2:2" s="2" customFormat="1" ht="11.5">
      <c r="B363" s="12"/>
    </row>
    <row r="364" spans="2:2" s="2" customFormat="1" ht="11.5">
      <c r="B364" s="12"/>
    </row>
    <row r="365" spans="2:2" s="2" customFormat="1" ht="11.5">
      <c r="B365" s="12"/>
    </row>
    <row r="366" spans="2:2" s="2" customFormat="1" ht="11.5">
      <c r="B366" s="12"/>
    </row>
    <row r="367" spans="2:2" s="2" customFormat="1" ht="11.5">
      <c r="B367" s="12"/>
    </row>
    <row r="368" spans="2:2" s="2" customFormat="1" ht="11.5">
      <c r="B368" s="12"/>
    </row>
    <row r="369" spans="2:2" s="2" customFormat="1" ht="11.5">
      <c r="B369" s="12"/>
    </row>
    <row r="370" spans="2:2" s="2" customFormat="1" ht="11.5">
      <c r="B370" s="12"/>
    </row>
    <row r="371" spans="2:2" s="2" customFormat="1" ht="11.5">
      <c r="B371" s="12"/>
    </row>
    <row r="372" spans="2:2" s="2" customFormat="1" ht="11.5">
      <c r="B372" s="12"/>
    </row>
    <row r="373" spans="2:2" s="2" customFormat="1" ht="11.5">
      <c r="B373" s="12"/>
    </row>
    <row r="374" spans="2:2" s="2" customFormat="1" ht="11.5">
      <c r="B374" s="12"/>
    </row>
    <row r="375" spans="2:2" s="2" customFormat="1" ht="11.5">
      <c r="B375" s="12"/>
    </row>
    <row r="376" spans="2:2" s="2" customFormat="1" ht="11.5">
      <c r="B376" s="12"/>
    </row>
    <row r="377" spans="2:2" s="2" customFormat="1" ht="11.5">
      <c r="B377" s="12"/>
    </row>
  </sheetData>
  <mergeCells count="4">
    <mergeCell ref="A3:L3"/>
    <mergeCell ref="A7:L7"/>
    <mergeCell ref="A10:L10"/>
    <mergeCell ref="A11: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8"/>
  <sheetViews>
    <sheetView workbookViewId="0"/>
  </sheetViews>
  <sheetFormatPr defaultRowHeight="13.5"/>
  <cols>
    <col min="1" max="1" width="82" customWidth="1"/>
    <col min="2" max="2" width="9.75" customWidth="1"/>
    <col min="3" max="3" width="6.83203125" customWidth="1"/>
    <col min="4" max="4" width="7.25" customWidth="1"/>
    <col min="5" max="5" width="9.83203125" customWidth="1"/>
    <col min="6" max="6" width="8.08203125" customWidth="1"/>
    <col min="7" max="7" width="7.75" customWidth="1"/>
    <col min="8" max="8" width="9.25" customWidth="1"/>
    <col min="9" max="9" width="8.08203125" customWidth="1"/>
    <col min="10" max="10" width="8" customWidth="1"/>
    <col min="11" max="12" width="5.58203125" customWidth="1"/>
    <col min="13" max="13" width="6.75" customWidth="1"/>
    <col min="14" max="18" width="5.58203125" customWidth="1"/>
  </cols>
  <sheetData>
    <row r="1" spans="1:37" ht="14">
      <c r="A1" s="10" t="s">
        <v>75</v>
      </c>
      <c r="B1" s="1"/>
      <c r="C1" s="1"/>
      <c r="D1" s="1"/>
      <c r="K1" s="37"/>
      <c r="L1" s="37"/>
      <c r="M1" s="37"/>
      <c r="N1" s="37"/>
      <c r="O1" s="37"/>
      <c r="P1" s="37"/>
      <c r="Q1" s="37"/>
      <c r="R1" s="37"/>
      <c r="U1" s="37"/>
      <c r="V1" s="37"/>
      <c r="W1" s="37"/>
    </row>
    <row r="2" spans="1:37" ht="14.5" thickBot="1">
      <c r="A2" s="3" t="s">
        <v>73</v>
      </c>
      <c r="B2" s="1"/>
      <c r="C2" s="1"/>
      <c r="D2" s="1"/>
      <c r="K2" s="37"/>
      <c r="L2" s="37"/>
      <c r="M2" s="37"/>
      <c r="N2" s="37"/>
      <c r="O2" s="37"/>
      <c r="P2" s="37"/>
      <c r="Q2" s="37"/>
      <c r="R2" s="37"/>
      <c r="U2" s="37"/>
      <c r="V2" s="37"/>
      <c r="W2" s="37"/>
    </row>
    <row r="3" spans="1:37" ht="17.25" customHeight="1" thickTop="1">
      <c r="A3" s="43" t="s">
        <v>21</v>
      </c>
      <c r="B3" s="78" t="s">
        <v>47</v>
      </c>
      <c r="C3" s="78"/>
      <c r="D3" s="78"/>
      <c r="E3" s="78" t="s">
        <v>37</v>
      </c>
      <c r="F3" s="78"/>
      <c r="G3" s="78"/>
      <c r="H3" s="78" t="s">
        <v>38</v>
      </c>
      <c r="I3" s="78"/>
      <c r="J3" s="78"/>
      <c r="K3" s="37"/>
      <c r="L3" s="37"/>
      <c r="M3" s="37"/>
      <c r="N3" s="37"/>
      <c r="O3" s="37"/>
      <c r="P3" s="37"/>
      <c r="Q3" s="37"/>
      <c r="R3" s="37"/>
      <c r="U3" s="37"/>
      <c r="V3" s="37"/>
      <c r="W3" s="37"/>
    </row>
    <row r="4" spans="1:37" ht="31">
      <c r="A4" s="34"/>
      <c r="B4" s="44" t="s">
        <v>39</v>
      </c>
      <c r="C4" s="44" t="s">
        <v>45</v>
      </c>
      <c r="D4" s="44" t="s">
        <v>51</v>
      </c>
      <c r="E4" s="44" t="s">
        <v>39</v>
      </c>
      <c r="F4" s="44" t="s">
        <v>45</v>
      </c>
      <c r="G4" s="44" t="s">
        <v>51</v>
      </c>
      <c r="H4" s="44" t="s">
        <v>39</v>
      </c>
      <c r="I4" s="44" t="s">
        <v>45</v>
      </c>
      <c r="J4" s="44" t="s">
        <v>52</v>
      </c>
      <c r="K4" s="37"/>
      <c r="L4" s="37"/>
      <c r="M4" s="37"/>
      <c r="N4" s="37"/>
      <c r="O4" s="37"/>
      <c r="P4" s="37"/>
      <c r="Q4" s="37"/>
      <c r="R4" s="37"/>
      <c r="U4" s="37"/>
      <c r="V4" s="37"/>
      <c r="W4" s="37"/>
    </row>
    <row r="5" spans="1:37" ht="16.5" customHeight="1">
      <c r="A5" s="42" t="s">
        <v>40</v>
      </c>
      <c r="B5" s="45"/>
      <c r="C5" s="45"/>
      <c r="D5" s="37"/>
      <c r="E5" s="45"/>
      <c r="F5" s="45"/>
      <c r="G5" s="37"/>
      <c r="H5" s="45"/>
      <c r="I5" s="45"/>
      <c r="J5" s="37"/>
      <c r="K5" s="37"/>
      <c r="L5" s="37"/>
      <c r="M5" s="37"/>
      <c r="N5" s="37"/>
      <c r="O5" s="37"/>
      <c r="P5" s="37"/>
      <c r="Q5" s="37"/>
      <c r="R5" s="37"/>
      <c r="U5" s="37"/>
      <c r="V5" s="37"/>
      <c r="W5" s="37"/>
    </row>
    <row r="6" spans="1:37" ht="16.5" customHeight="1">
      <c r="A6" s="37" t="s">
        <v>26</v>
      </c>
      <c r="B6" s="56">
        <v>1511</v>
      </c>
      <c r="C6" s="56">
        <v>1254</v>
      </c>
      <c r="D6" s="56">
        <f>(C6/19887)*100</f>
        <v>6.3056267913712478</v>
      </c>
      <c r="E6" s="56">
        <v>1890</v>
      </c>
      <c r="F6" s="56">
        <v>1527</v>
      </c>
      <c r="G6" s="56">
        <f>(F6/21436)*100</f>
        <v>7.1235305094233992</v>
      </c>
      <c r="H6" s="56">
        <f t="shared" ref="H6:H16" si="0">B6+E6</f>
        <v>3401</v>
      </c>
      <c r="I6" s="56">
        <f t="shared" ref="I6:I16" si="1">C6+F6</f>
        <v>2781</v>
      </c>
      <c r="J6" s="56">
        <f>(I6/41323)*100</f>
        <v>6.7299082835224944</v>
      </c>
      <c r="K6" s="37"/>
      <c r="L6" s="37"/>
      <c r="M6" s="37"/>
      <c r="N6" s="37"/>
      <c r="O6" s="37"/>
      <c r="P6" s="37"/>
      <c r="Q6" s="37"/>
      <c r="R6" s="37"/>
      <c r="U6" s="37"/>
      <c r="V6" s="38"/>
      <c r="W6" s="38"/>
      <c r="X6" s="38"/>
      <c r="Y6" s="38"/>
      <c r="Z6" s="38"/>
      <c r="AA6" s="38"/>
      <c r="AB6" s="38"/>
      <c r="AC6" s="38"/>
      <c r="AD6" s="38"/>
      <c r="AE6" s="38"/>
      <c r="AF6" s="38"/>
      <c r="AG6" s="38"/>
      <c r="AH6" s="38"/>
      <c r="AI6" s="38"/>
      <c r="AJ6" s="38"/>
      <c r="AK6" s="38"/>
    </row>
    <row r="7" spans="1:37" ht="16.5" customHeight="1">
      <c r="A7" s="41" t="s">
        <v>27</v>
      </c>
      <c r="B7" s="56">
        <v>4514</v>
      </c>
      <c r="C7" s="56">
        <v>3235</v>
      </c>
      <c r="D7" s="56">
        <f>(C7/19887)*100</f>
        <v>16.266908030371599</v>
      </c>
      <c r="E7" s="56">
        <v>10139</v>
      </c>
      <c r="F7" s="56">
        <v>7658</v>
      </c>
      <c r="G7" s="56">
        <f t="shared" ref="G7:G21" si="2">(F7/21436)*100</f>
        <v>35.724948684456052</v>
      </c>
      <c r="H7" s="56">
        <f t="shared" si="0"/>
        <v>14653</v>
      </c>
      <c r="I7" s="56">
        <f t="shared" si="1"/>
        <v>10893</v>
      </c>
      <c r="J7" s="56">
        <f t="shared" ref="J7:J21" si="3">(I7/41323)*100</f>
        <v>26.360622413667933</v>
      </c>
      <c r="K7" s="37"/>
      <c r="L7" s="37"/>
      <c r="M7" s="37"/>
      <c r="N7" s="37"/>
      <c r="O7" s="37"/>
      <c r="P7" s="37"/>
      <c r="Q7" s="37"/>
      <c r="R7" s="37"/>
      <c r="U7" s="37"/>
      <c r="V7" s="38"/>
      <c r="W7" s="38"/>
      <c r="X7" s="38"/>
      <c r="Y7" s="38"/>
      <c r="Z7" s="38"/>
      <c r="AA7" s="38"/>
      <c r="AB7" s="38"/>
      <c r="AC7" s="38"/>
      <c r="AD7" s="38"/>
      <c r="AE7" s="38"/>
      <c r="AF7" s="38"/>
      <c r="AG7" s="38"/>
      <c r="AH7" s="38"/>
      <c r="AI7" s="38"/>
      <c r="AJ7" s="38"/>
      <c r="AK7" s="38"/>
    </row>
    <row r="8" spans="1:37" ht="16.5" customHeight="1">
      <c r="A8" s="41" t="s">
        <v>28</v>
      </c>
      <c r="B8" s="56">
        <v>14000</v>
      </c>
      <c r="C8" s="56">
        <v>7831</v>
      </c>
      <c r="D8" s="56">
        <f t="shared" ref="D8:D21" si="4">(C8/19887)*100</f>
        <v>39.37748277769397</v>
      </c>
      <c r="E8" s="56">
        <v>16528</v>
      </c>
      <c r="F8" s="56">
        <v>9276</v>
      </c>
      <c r="G8" s="56">
        <f t="shared" si="2"/>
        <v>43.27299869378615</v>
      </c>
      <c r="H8" s="56">
        <f t="shared" si="0"/>
        <v>30528</v>
      </c>
      <c r="I8" s="56">
        <f t="shared" si="1"/>
        <v>17107</v>
      </c>
      <c r="J8" s="56">
        <f t="shared" si="3"/>
        <v>41.398252789003706</v>
      </c>
      <c r="K8" s="37"/>
      <c r="L8" s="37"/>
      <c r="M8" s="37"/>
      <c r="N8" s="37"/>
      <c r="O8" s="37"/>
      <c r="P8" s="37"/>
      <c r="Q8" s="37"/>
      <c r="R8" s="37"/>
      <c r="U8" s="37"/>
      <c r="V8" s="37"/>
      <c r="W8" s="37"/>
    </row>
    <row r="9" spans="1:37" ht="16.5" customHeight="1">
      <c r="A9" s="37" t="s">
        <v>29</v>
      </c>
      <c r="B9" s="56">
        <v>9301</v>
      </c>
      <c r="C9" s="56">
        <v>6983</v>
      </c>
      <c r="D9" s="56">
        <f t="shared" si="4"/>
        <v>35.113390657213259</v>
      </c>
      <c r="E9" s="56">
        <v>6734</v>
      </c>
      <c r="F9" s="56">
        <v>5239</v>
      </c>
      <c r="G9" s="56">
        <f t="shared" si="2"/>
        <v>24.440194066057099</v>
      </c>
      <c r="H9" s="56">
        <f t="shared" si="0"/>
        <v>16035</v>
      </c>
      <c r="I9" s="56">
        <f t="shared" si="1"/>
        <v>12222</v>
      </c>
      <c r="J9" s="56">
        <f t="shared" si="3"/>
        <v>29.576749025966169</v>
      </c>
      <c r="K9" s="37"/>
      <c r="L9" s="37"/>
      <c r="M9" s="37"/>
      <c r="N9" s="37"/>
      <c r="O9" s="37"/>
      <c r="P9" s="37"/>
      <c r="Q9" s="37"/>
      <c r="R9" s="37"/>
      <c r="U9" s="37"/>
      <c r="V9" s="36"/>
      <c r="W9" s="4"/>
      <c r="X9" s="4"/>
      <c r="Y9" s="4"/>
      <c r="Z9" s="4"/>
      <c r="AA9" s="37"/>
      <c r="AB9" s="37"/>
      <c r="AC9" s="37"/>
      <c r="AD9" s="37"/>
      <c r="AE9" s="37"/>
      <c r="AF9" s="37"/>
      <c r="AG9" s="37"/>
      <c r="AH9" s="37"/>
      <c r="AI9" s="37"/>
      <c r="AJ9" s="37"/>
      <c r="AK9" s="37"/>
    </row>
    <row r="10" spans="1:37" ht="16.5" customHeight="1">
      <c r="A10" s="37" t="s">
        <v>33</v>
      </c>
      <c r="B10" s="56">
        <v>3367</v>
      </c>
      <c r="C10" s="56">
        <v>2728</v>
      </c>
      <c r="D10" s="56">
        <f t="shared" si="4"/>
        <v>13.717503897018151</v>
      </c>
      <c r="E10" s="56">
        <v>2181</v>
      </c>
      <c r="F10" s="56">
        <v>1920</v>
      </c>
      <c r="G10" s="56">
        <f t="shared" si="2"/>
        <v>8.9568949430863967</v>
      </c>
      <c r="H10" s="56">
        <f t="shared" si="0"/>
        <v>5548</v>
      </c>
      <c r="I10" s="56">
        <f t="shared" si="1"/>
        <v>4648</v>
      </c>
      <c r="J10" s="56">
        <f t="shared" si="3"/>
        <v>11.247973283643493</v>
      </c>
      <c r="K10" s="37"/>
      <c r="L10" s="37"/>
      <c r="M10" s="37"/>
      <c r="N10" s="37"/>
      <c r="O10" s="37"/>
      <c r="P10" s="37"/>
      <c r="Q10" s="37"/>
      <c r="R10" s="37"/>
      <c r="U10" s="37"/>
      <c r="V10" s="37"/>
      <c r="W10" s="37"/>
    </row>
    <row r="11" spans="1:37" ht="16.5" customHeight="1">
      <c r="A11" s="41" t="s">
        <v>30</v>
      </c>
      <c r="B11" s="56">
        <v>1238</v>
      </c>
      <c r="C11" s="56">
        <v>715</v>
      </c>
      <c r="D11" s="56">
        <f t="shared" si="4"/>
        <v>3.5953135213958869</v>
      </c>
      <c r="E11" s="56">
        <v>79</v>
      </c>
      <c r="F11" s="56">
        <v>52</v>
      </c>
      <c r="G11" s="56">
        <f t="shared" si="2"/>
        <v>0.24258257137525657</v>
      </c>
      <c r="H11" s="56">
        <f t="shared" si="0"/>
        <v>1317</v>
      </c>
      <c r="I11" s="56">
        <f t="shared" si="1"/>
        <v>767</v>
      </c>
      <c r="J11" s="56">
        <f t="shared" si="3"/>
        <v>1.8561091885874694</v>
      </c>
      <c r="K11" s="37"/>
      <c r="L11" s="37"/>
      <c r="M11" s="37"/>
      <c r="N11" s="37"/>
      <c r="O11" s="37"/>
      <c r="P11" s="37"/>
      <c r="Q11" s="37"/>
      <c r="R11" s="37"/>
      <c r="U11" s="37"/>
      <c r="V11" s="37"/>
      <c r="W11" s="37"/>
    </row>
    <row r="12" spans="1:37" ht="16.5" customHeight="1">
      <c r="A12" s="41" t="s">
        <v>78</v>
      </c>
      <c r="B12" s="56">
        <v>5577</v>
      </c>
      <c r="C12" s="56">
        <v>1716</v>
      </c>
      <c r="D12" s="56">
        <f t="shared" si="4"/>
        <v>8.6287524513501292</v>
      </c>
      <c r="E12" s="56">
        <v>551</v>
      </c>
      <c r="F12" s="56">
        <v>389</v>
      </c>
      <c r="G12" s="56">
        <f t="shared" si="2"/>
        <v>1.8147042358649002</v>
      </c>
      <c r="H12" s="56">
        <f t="shared" si="0"/>
        <v>6128</v>
      </c>
      <c r="I12" s="56">
        <f t="shared" si="1"/>
        <v>2105</v>
      </c>
      <c r="J12" s="56">
        <f t="shared" si="3"/>
        <v>5.0940154393437069</v>
      </c>
      <c r="K12" s="37"/>
      <c r="L12" s="37"/>
      <c r="M12" s="37"/>
      <c r="N12" s="37"/>
      <c r="O12" s="37"/>
      <c r="P12" s="37"/>
      <c r="U12" s="37"/>
      <c r="V12" s="37"/>
      <c r="W12" s="37"/>
    </row>
    <row r="13" spans="1:37" ht="16.5" customHeight="1">
      <c r="A13" s="37" t="s">
        <v>31</v>
      </c>
      <c r="B13" s="56">
        <v>594</v>
      </c>
      <c r="C13" s="56">
        <v>299</v>
      </c>
      <c r="D13" s="56">
        <f t="shared" si="4"/>
        <v>1.5034947453110072</v>
      </c>
      <c r="E13" s="56">
        <v>440</v>
      </c>
      <c r="F13" s="56">
        <v>276</v>
      </c>
      <c r="G13" s="56">
        <f t="shared" si="2"/>
        <v>1.2875536480686696</v>
      </c>
      <c r="H13" s="56">
        <f t="shared" si="0"/>
        <v>1034</v>
      </c>
      <c r="I13" s="56">
        <f t="shared" si="1"/>
        <v>575</v>
      </c>
      <c r="J13" s="56">
        <f t="shared" si="3"/>
        <v>1.3914769014834354</v>
      </c>
      <c r="K13" s="37"/>
      <c r="L13" s="37"/>
      <c r="M13" s="37"/>
      <c r="N13" s="37"/>
      <c r="O13" s="37"/>
      <c r="P13" s="37"/>
      <c r="Q13" s="37"/>
      <c r="R13" s="37"/>
      <c r="U13" s="37"/>
      <c r="V13" s="37"/>
      <c r="W13" s="37"/>
    </row>
    <row r="14" spans="1:37" ht="16.5" customHeight="1">
      <c r="A14" s="37" t="s">
        <v>32</v>
      </c>
      <c r="B14" s="56">
        <v>1557</v>
      </c>
      <c r="C14" s="56">
        <v>666</v>
      </c>
      <c r="D14" s="56">
        <f t="shared" si="4"/>
        <v>3.3489214059435812</v>
      </c>
      <c r="E14" s="56">
        <v>1164</v>
      </c>
      <c r="F14" s="56">
        <v>705</v>
      </c>
      <c r="G14" s="56">
        <f t="shared" si="2"/>
        <v>3.2888598619145366</v>
      </c>
      <c r="H14" s="56">
        <f t="shared" si="0"/>
        <v>2721</v>
      </c>
      <c r="I14" s="56">
        <f t="shared" si="1"/>
        <v>1371</v>
      </c>
      <c r="J14" s="56">
        <f t="shared" si="3"/>
        <v>3.3177649251022436</v>
      </c>
      <c r="K14" s="37"/>
      <c r="L14" s="37"/>
      <c r="M14" s="37"/>
      <c r="N14" s="37"/>
      <c r="O14" s="37"/>
      <c r="P14" s="37"/>
      <c r="Q14" s="37"/>
      <c r="R14" s="37"/>
      <c r="U14" s="37"/>
      <c r="V14" s="37"/>
      <c r="W14" s="37"/>
    </row>
    <row r="15" spans="1:37" ht="16.5" customHeight="1">
      <c r="A15" s="41" t="s">
        <v>34</v>
      </c>
      <c r="B15" s="56">
        <v>650</v>
      </c>
      <c r="C15" s="56">
        <v>469</v>
      </c>
      <c r="D15" s="56">
        <f t="shared" si="4"/>
        <v>2.3583245336149243</v>
      </c>
      <c r="E15" s="56">
        <v>696</v>
      </c>
      <c r="F15" s="56">
        <v>545</v>
      </c>
      <c r="G15" s="56">
        <f t="shared" si="2"/>
        <v>2.5424519499906699</v>
      </c>
      <c r="H15" s="56">
        <f t="shared" si="0"/>
        <v>1346</v>
      </c>
      <c r="I15" s="56">
        <f t="shared" si="1"/>
        <v>1014</v>
      </c>
      <c r="J15" s="56">
        <f t="shared" si="3"/>
        <v>2.4538392662681803</v>
      </c>
      <c r="K15" s="37"/>
      <c r="L15" s="37"/>
      <c r="M15" s="37"/>
      <c r="N15" s="37"/>
      <c r="O15" s="37"/>
      <c r="P15" s="37"/>
      <c r="Q15" s="37"/>
      <c r="R15" s="37"/>
      <c r="U15" s="37"/>
      <c r="V15" s="37"/>
      <c r="W15" s="37"/>
    </row>
    <row r="16" spans="1:37" ht="16.5" customHeight="1">
      <c r="A16" s="37" t="s">
        <v>35</v>
      </c>
      <c r="B16" s="56">
        <v>429</v>
      </c>
      <c r="C16" s="56">
        <v>330</v>
      </c>
      <c r="D16" s="56">
        <f t="shared" si="4"/>
        <v>1.6593754714134861</v>
      </c>
      <c r="E16" s="56">
        <v>563</v>
      </c>
      <c r="F16" s="56">
        <v>413</v>
      </c>
      <c r="G16" s="56">
        <f t="shared" si="2"/>
        <v>1.9266654226534803</v>
      </c>
      <c r="H16" s="56">
        <f t="shared" si="0"/>
        <v>992</v>
      </c>
      <c r="I16" s="56">
        <f t="shared" si="1"/>
        <v>743</v>
      </c>
      <c r="J16" s="56">
        <f t="shared" si="3"/>
        <v>1.7980301526994653</v>
      </c>
      <c r="K16" s="37"/>
      <c r="L16" s="37"/>
      <c r="M16" s="37"/>
      <c r="N16" s="37"/>
      <c r="O16" s="37"/>
      <c r="P16" s="37"/>
      <c r="Q16" s="37"/>
      <c r="R16" s="37"/>
      <c r="U16" s="37"/>
      <c r="V16" s="37"/>
      <c r="W16" s="37"/>
    </row>
    <row r="17" spans="1:23" ht="16.5" customHeight="1">
      <c r="A17" s="48" t="s">
        <v>41</v>
      </c>
      <c r="B17" s="39">
        <v>246</v>
      </c>
      <c r="C17" s="57">
        <v>186</v>
      </c>
      <c r="D17" s="56">
        <f t="shared" si="4"/>
        <v>0.93528435661487408</v>
      </c>
      <c r="E17" s="39">
        <v>95</v>
      </c>
      <c r="F17" s="39">
        <v>86</v>
      </c>
      <c r="G17" s="56">
        <f t="shared" si="2"/>
        <v>0.40119425265907815</v>
      </c>
      <c r="H17" s="39">
        <f t="shared" ref="H17:I21" si="5">B17+E17</f>
        <v>341</v>
      </c>
      <c r="I17" s="39">
        <f t="shared" si="5"/>
        <v>272</v>
      </c>
      <c r="J17" s="56">
        <f t="shared" si="3"/>
        <v>0.65822907339738157</v>
      </c>
      <c r="K17" s="37"/>
      <c r="L17" s="37"/>
      <c r="M17" s="37"/>
      <c r="N17" s="37"/>
      <c r="O17" s="37"/>
      <c r="P17" s="37"/>
      <c r="Q17" s="37"/>
      <c r="R17" s="37"/>
      <c r="U17" s="37"/>
      <c r="V17" s="37"/>
      <c r="W17" s="37"/>
    </row>
    <row r="18" spans="1:23" ht="16.5" customHeight="1">
      <c r="A18" s="48" t="s">
        <v>42</v>
      </c>
      <c r="B18" s="39">
        <v>727</v>
      </c>
      <c r="C18" s="57">
        <v>580</v>
      </c>
      <c r="D18" s="56">
        <f t="shared" si="4"/>
        <v>2.9164781012721881</v>
      </c>
      <c r="E18" s="39">
        <v>791</v>
      </c>
      <c r="F18" s="39">
        <v>605</v>
      </c>
      <c r="G18" s="56">
        <f t="shared" si="2"/>
        <v>2.8223549169621198</v>
      </c>
      <c r="H18" s="39">
        <f t="shared" si="5"/>
        <v>1518</v>
      </c>
      <c r="I18" s="39">
        <f t="shared" si="5"/>
        <v>1185</v>
      </c>
      <c r="J18" s="56">
        <f t="shared" si="3"/>
        <v>2.8676523969702101</v>
      </c>
      <c r="K18" s="37"/>
      <c r="L18" s="37"/>
      <c r="M18" s="37"/>
      <c r="N18" s="37"/>
      <c r="O18" s="37"/>
      <c r="P18" s="37"/>
      <c r="Q18" s="37"/>
      <c r="R18" s="37"/>
      <c r="U18" s="37"/>
      <c r="V18" s="37"/>
      <c r="W18" s="37"/>
    </row>
    <row r="19" spans="1:23" ht="16.5" customHeight="1">
      <c r="A19" s="48" t="s">
        <v>43</v>
      </c>
      <c r="B19" s="39">
        <v>3369</v>
      </c>
      <c r="C19" s="57">
        <v>2478</v>
      </c>
      <c r="D19" s="56">
        <f t="shared" si="4"/>
        <v>12.460401267159451</v>
      </c>
      <c r="E19" s="39">
        <v>3532</v>
      </c>
      <c r="F19" s="39">
        <v>2717</v>
      </c>
      <c r="G19" s="56">
        <f t="shared" si="2"/>
        <v>12.674939354357157</v>
      </c>
      <c r="H19" s="39">
        <f t="shared" si="5"/>
        <v>6901</v>
      </c>
      <c r="I19" s="39">
        <f t="shared" si="5"/>
        <v>5195</v>
      </c>
      <c r="J19" s="56">
        <f t="shared" si="3"/>
        <v>12.571691309924255</v>
      </c>
      <c r="K19" s="37"/>
      <c r="L19" s="37"/>
      <c r="M19" s="37"/>
      <c r="N19" s="37"/>
      <c r="O19" s="37"/>
      <c r="P19" s="37"/>
      <c r="Q19" s="37"/>
      <c r="R19" s="37"/>
      <c r="U19" s="37"/>
      <c r="V19" s="37"/>
      <c r="W19" s="37"/>
    </row>
    <row r="20" spans="1:23" ht="16.5" customHeight="1">
      <c r="A20" s="47" t="s">
        <v>22</v>
      </c>
      <c r="B20" s="39">
        <v>1702</v>
      </c>
      <c r="C20" s="57">
        <v>896</v>
      </c>
      <c r="D20" s="56">
        <f t="shared" si="4"/>
        <v>4.5054558254135868</v>
      </c>
      <c r="E20" s="39">
        <v>2368</v>
      </c>
      <c r="F20" s="39">
        <v>691</v>
      </c>
      <c r="G20" s="56">
        <f t="shared" si="2"/>
        <v>3.2235491696211982</v>
      </c>
      <c r="H20" s="39">
        <f t="shared" si="5"/>
        <v>4070</v>
      </c>
      <c r="I20" s="39">
        <f t="shared" si="5"/>
        <v>1587</v>
      </c>
      <c r="J20" s="56">
        <f t="shared" si="3"/>
        <v>3.8404762480942813</v>
      </c>
      <c r="K20" s="37"/>
      <c r="L20" s="37"/>
      <c r="M20" s="37"/>
      <c r="N20" s="37"/>
      <c r="O20" s="37"/>
      <c r="P20" s="37"/>
      <c r="Q20" s="37"/>
      <c r="R20" s="37"/>
      <c r="U20" s="37"/>
      <c r="V20" s="37"/>
      <c r="W20" s="37"/>
    </row>
    <row r="21" spans="1:23" ht="16.5" customHeight="1">
      <c r="A21" s="37" t="s">
        <v>23</v>
      </c>
      <c r="B21" s="39">
        <v>785</v>
      </c>
      <c r="C21" s="57">
        <v>561</v>
      </c>
      <c r="D21" s="56">
        <f t="shared" si="4"/>
        <v>2.8209383014029266</v>
      </c>
      <c r="E21" s="39">
        <v>643</v>
      </c>
      <c r="F21" s="39">
        <v>531</v>
      </c>
      <c r="G21" s="56">
        <f t="shared" si="2"/>
        <v>2.4771412576973315</v>
      </c>
      <c r="H21" s="39">
        <f t="shared" si="5"/>
        <v>1428</v>
      </c>
      <c r="I21" s="39">
        <f t="shared" si="5"/>
        <v>1092</v>
      </c>
      <c r="J21" s="56">
        <f t="shared" si="3"/>
        <v>2.6425961329041936</v>
      </c>
      <c r="K21" s="37"/>
      <c r="L21" s="37"/>
      <c r="M21" s="37"/>
      <c r="N21" s="37"/>
      <c r="O21" s="37"/>
      <c r="P21" s="37"/>
      <c r="Q21" s="37"/>
      <c r="R21" s="37"/>
      <c r="U21" s="37"/>
      <c r="V21" s="37"/>
      <c r="W21" s="37"/>
    </row>
    <row r="22" spans="1:23" ht="16.5" customHeight="1" thickBot="1">
      <c r="A22" s="53" t="s">
        <v>50</v>
      </c>
      <c r="B22" s="55">
        <f>SUM(B6:B21)</f>
        <v>49567</v>
      </c>
      <c r="C22" s="55">
        <v>19887</v>
      </c>
      <c r="D22" s="55">
        <f>(B22/49567)*100</f>
        <v>100</v>
      </c>
      <c r="E22" s="55">
        <f>SUM(E6:E21)</f>
        <v>48394</v>
      </c>
      <c r="F22" s="55">
        <v>21436</v>
      </c>
      <c r="G22" s="55">
        <f>(E22/48394)*100</f>
        <v>100</v>
      </c>
      <c r="H22" s="55">
        <f>SUM(H6:H21)</f>
        <v>97961</v>
      </c>
      <c r="I22" s="55">
        <f>C22+F22</f>
        <v>41323</v>
      </c>
      <c r="J22" s="55">
        <f>(H22/97961)*100</f>
        <v>100</v>
      </c>
      <c r="K22" s="37"/>
      <c r="L22" s="37"/>
      <c r="M22" s="37"/>
      <c r="N22" s="37"/>
      <c r="O22" s="37"/>
      <c r="P22" s="37"/>
      <c r="Q22" s="37"/>
      <c r="R22" s="37"/>
      <c r="U22" s="37"/>
      <c r="V22" s="37"/>
      <c r="W22" s="37"/>
    </row>
    <row r="23" spans="1:23" ht="14">
      <c r="A23" s="37" t="s">
        <v>44</v>
      </c>
      <c r="C23" s="49"/>
      <c r="K23" s="37"/>
      <c r="L23" s="37"/>
      <c r="M23" s="37"/>
      <c r="N23" s="37"/>
      <c r="O23" s="37"/>
      <c r="P23" s="37"/>
      <c r="Q23" s="37"/>
      <c r="R23" s="37"/>
      <c r="U23" s="37"/>
      <c r="V23" s="37"/>
      <c r="W23" s="37"/>
    </row>
    <row r="24" spans="1:23" ht="14">
      <c r="A24" s="37"/>
      <c r="C24" s="49"/>
      <c r="K24" s="37"/>
      <c r="L24" s="37"/>
      <c r="M24" s="37"/>
      <c r="N24" s="37"/>
      <c r="O24" s="37"/>
      <c r="P24" s="37"/>
      <c r="Q24" s="37"/>
      <c r="R24" s="37"/>
      <c r="U24" s="37"/>
      <c r="V24" s="37"/>
      <c r="W24" s="37"/>
    </row>
    <row r="25" spans="1:23" ht="14">
      <c r="A25" s="37"/>
      <c r="C25" s="49"/>
      <c r="K25" s="37"/>
      <c r="L25" s="37"/>
      <c r="M25" s="37"/>
      <c r="N25" s="37"/>
      <c r="O25" s="37"/>
      <c r="P25" s="37"/>
      <c r="Q25" s="37"/>
      <c r="R25" s="37"/>
      <c r="U25" s="37"/>
      <c r="V25" s="37"/>
      <c r="W25" s="37"/>
    </row>
    <row r="26" spans="1:23" ht="14">
      <c r="H26" s="37"/>
      <c r="I26" s="37"/>
      <c r="J26" s="37"/>
      <c r="K26" s="37"/>
      <c r="L26" s="37"/>
      <c r="M26" s="37"/>
      <c r="N26" s="37"/>
      <c r="O26" s="37"/>
      <c r="P26" s="37"/>
      <c r="Q26" s="37"/>
      <c r="R26" s="37"/>
      <c r="U26" s="37"/>
      <c r="V26" s="37"/>
      <c r="W26" s="37"/>
    </row>
    <row r="27" spans="1:23" ht="14">
      <c r="H27" s="37"/>
      <c r="I27" s="37"/>
      <c r="J27" s="37"/>
      <c r="K27" s="37"/>
      <c r="L27" s="37"/>
      <c r="M27" s="37"/>
      <c r="N27" s="37"/>
      <c r="O27" s="37"/>
      <c r="P27" s="37"/>
      <c r="Q27" s="37"/>
      <c r="R27" s="37"/>
      <c r="U27" s="37"/>
      <c r="V27" s="37"/>
      <c r="W27" s="37"/>
    </row>
    <row r="28" spans="1:23" ht="14">
      <c r="H28" s="37"/>
      <c r="I28" s="37"/>
      <c r="J28" s="37"/>
      <c r="K28" s="37"/>
      <c r="L28" s="37"/>
      <c r="M28" s="37"/>
      <c r="N28" s="37"/>
      <c r="O28" s="37"/>
      <c r="P28" s="37"/>
      <c r="Q28" s="37"/>
      <c r="R28" s="37"/>
      <c r="U28" s="37"/>
      <c r="V28" s="37"/>
      <c r="W28" s="37"/>
    </row>
    <row r="29" spans="1:23" ht="14">
      <c r="H29" s="37"/>
      <c r="I29" s="37"/>
      <c r="J29" s="37"/>
      <c r="K29" s="37"/>
      <c r="L29" s="37"/>
      <c r="M29" s="37"/>
      <c r="N29" s="37"/>
      <c r="O29" s="37"/>
      <c r="P29" s="37"/>
      <c r="Q29" s="37"/>
      <c r="R29" s="37"/>
      <c r="U29" s="37"/>
      <c r="V29" s="37"/>
      <c r="W29" s="37"/>
    </row>
    <row r="30" spans="1:23" ht="14">
      <c r="H30" s="37"/>
      <c r="I30" s="37"/>
      <c r="J30" s="37"/>
      <c r="K30" s="37"/>
      <c r="L30" s="37"/>
      <c r="M30" s="37"/>
      <c r="N30" s="37"/>
      <c r="O30" s="37"/>
      <c r="P30" s="37"/>
      <c r="Q30" s="37"/>
      <c r="R30" s="37"/>
      <c r="U30" s="37"/>
      <c r="V30" s="37"/>
      <c r="W30" s="37"/>
    </row>
    <row r="31" spans="1:23" ht="14">
      <c r="H31" s="37"/>
      <c r="I31" s="37"/>
      <c r="J31" s="37"/>
      <c r="K31" s="37"/>
      <c r="L31" s="37"/>
      <c r="M31" s="37"/>
      <c r="N31" s="37"/>
      <c r="O31" s="37"/>
      <c r="P31" s="37"/>
      <c r="Q31" s="37"/>
      <c r="R31" s="37"/>
      <c r="U31" s="37"/>
      <c r="V31" s="37"/>
      <c r="W31" s="37"/>
    </row>
    <row r="32" spans="1:23" ht="14">
      <c r="H32" s="37"/>
      <c r="I32" s="37"/>
      <c r="J32" s="37"/>
      <c r="K32" s="37"/>
      <c r="L32" s="37"/>
      <c r="M32" s="37"/>
      <c r="N32" s="37"/>
      <c r="O32" s="37"/>
      <c r="P32" s="37"/>
      <c r="Q32" s="37"/>
      <c r="R32" s="37"/>
      <c r="U32" s="37"/>
      <c r="V32" s="37"/>
      <c r="W32" s="37"/>
    </row>
    <row r="33" spans="8:23" ht="14">
      <c r="H33" s="37"/>
      <c r="I33" s="37"/>
      <c r="J33" s="37"/>
      <c r="K33" s="37"/>
      <c r="L33" s="37"/>
      <c r="M33" s="37"/>
      <c r="N33" s="37"/>
      <c r="O33" s="37"/>
      <c r="P33" s="37"/>
      <c r="Q33" s="37"/>
      <c r="R33" s="37"/>
      <c r="U33" s="37"/>
      <c r="V33" s="37"/>
      <c r="W33" s="37"/>
    </row>
    <row r="34" spans="8:23" ht="14">
      <c r="H34" s="37"/>
      <c r="I34" s="37"/>
      <c r="J34" s="37"/>
      <c r="K34" s="37"/>
      <c r="L34" s="37"/>
      <c r="M34" s="37"/>
      <c r="N34" s="37"/>
      <c r="O34" s="37"/>
      <c r="P34" s="37"/>
      <c r="Q34" s="37"/>
      <c r="R34" s="37"/>
      <c r="U34" s="37"/>
      <c r="V34" s="37"/>
      <c r="W34" s="37"/>
    </row>
    <row r="35" spans="8:23" ht="14">
      <c r="H35" s="37"/>
      <c r="I35" s="37"/>
      <c r="J35" s="37"/>
      <c r="K35" s="37"/>
      <c r="L35" s="37"/>
      <c r="M35" s="37"/>
      <c r="N35" s="37"/>
      <c r="O35" s="37"/>
      <c r="P35" s="37"/>
      <c r="Q35" s="37"/>
      <c r="R35" s="37"/>
      <c r="U35" s="37"/>
      <c r="V35" s="37"/>
      <c r="W35" s="37"/>
    </row>
    <row r="36" spans="8:23" ht="14">
      <c r="H36" s="37"/>
      <c r="I36" s="37"/>
      <c r="J36" s="37"/>
      <c r="K36" s="37"/>
      <c r="L36" s="37"/>
      <c r="M36" s="37"/>
      <c r="N36" s="37"/>
      <c r="O36" s="37"/>
      <c r="P36" s="37"/>
      <c r="Q36" s="37"/>
      <c r="R36" s="37"/>
      <c r="U36" s="37"/>
      <c r="V36" s="37"/>
      <c r="W36" s="37"/>
    </row>
    <row r="37" spans="8:23" ht="14">
      <c r="H37" s="37"/>
      <c r="I37" s="37"/>
      <c r="J37" s="37"/>
      <c r="K37" s="37"/>
      <c r="L37" s="37"/>
      <c r="M37" s="37"/>
      <c r="N37" s="37"/>
      <c r="O37" s="37"/>
      <c r="P37" s="37"/>
      <c r="Q37" s="37"/>
      <c r="R37" s="37"/>
      <c r="U37" s="37"/>
      <c r="V37" s="37"/>
      <c r="W37" s="37"/>
    </row>
    <row r="38" spans="8:23" ht="14">
      <c r="H38" s="37"/>
      <c r="I38" s="37"/>
      <c r="J38" s="37"/>
      <c r="K38" s="37"/>
      <c r="L38" s="37"/>
      <c r="M38" s="37"/>
      <c r="N38" s="37"/>
      <c r="O38" s="37"/>
      <c r="P38" s="37"/>
      <c r="Q38" s="37"/>
      <c r="R38" s="37"/>
      <c r="V38" s="37"/>
      <c r="W38" s="37"/>
    </row>
    <row r="39" spans="8:23" ht="14">
      <c r="H39" s="37"/>
      <c r="I39" s="37"/>
      <c r="J39" s="37"/>
      <c r="K39" s="37"/>
      <c r="L39" s="37"/>
      <c r="M39" s="37"/>
      <c r="N39" s="37"/>
      <c r="O39" s="37"/>
      <c r="P39" s="37"/>
      <c r="Q39" s="37"/>
      <c r="R39" s="37"/>
      <c r="V39" s="37"/>
      <c r="W39" s="37"/>
    </row>
    <row r="40" spans="8:23" ht="14">
      <c r="H40" s="37"/>
      <c r="I40" s="37"/>
      <c r="J40" s="37"/>
      <c r="K40" s="37"/>
      <c r="L40" s="37"/>
      <c r="M40" s="37"/>
      <c r="N40" s="37"/>
      <c r="O40" s="37"/>
      <c r="P40" s="37"/>
      <c r="Q40" s="37"/>
      <c r="R40" s="37"/>
      <c r="V40" s="37"/>
      <c r="W40" s="37"/>
    </row>
    <row r="41" spans="8:23" ht="14">
      <c r="H41" s="37"/>
      <c r="I41" s="37"/>
      <c r="J41" s="37"/>
      <c r="K41" s="37"/>
      <c r="L41" s="37"/>
      <c r="M41" s="37"/>
      <c r="N41" s="37"/>
      <c r="O41" s="37"/>
      <c r="P41" s="37"/>
      <c r="Q41" s="37"/>
      <c r="R41" s="37"/>
      <c r="V41" s="37"/>
      <c r="W41" s="37"/>
    </row>
    <row r="42" spans="8:23" ht="14">
      <c r="H42" s="37"/>
      <c r="I42" s="37"/>
      <c r="J42" s="37"/>
      <c r="K42" s="37"/>
      <c r="L42" s="37"/>
      <c r="M42" s="37"/>
      <c r="N42" s="37"/>
      <c r="O42" s="37"/>
      <c r="P42" s="37"/>
      <c r="Q42" s="37"/>
      <c r="R42" s="37"/>
      <c r="V42" s="37"/>
      <c r="W42" s="37"/>
    </row>
    <row r="43" spans="8:23" ht="14">
      <c r="H43" s="37"/>
      <c r="I43" s="37"/>
      <c r="J43" s="37"/>
      <c r="K43" s="37"/>
      <c r="L43" s="37"/>
      <c r="M43" s="37"/>
      <c r="N43" s="37"/>
      <c r="O43" s="37"/>
      <c r="P43" s="37"/>
      <c r="Q43" s="37"/>
      <c r="R43" s="37"/>
      <c r="V43" s="37"/>
      <c r="W43" s="37"/>
    </row>
    <row r="44" spans="8:23" ht="14">
      <c r="H44" s="37"/>
      <c r="I44" s="37"/>
      <c r="J44" s="37"/>
      <c r="K44" s="37"/>
      <c r="L44" s="37"/>
      <c r="M44" s="37"/>
      <c r="N44" s="37"/>
      <c r="O44" s="37"/>
      <c r="P44" s="37"/>
      <c r="Q44" s="37"/>
      <c r="R44" s="37"/>
      <c r="V44" s="37"/>
      <c r="W44" s="37"/>
    </row>
    <row r="45" spans="8:23" ht="14">
      <c r="H45" s="37"/>
      <c r="I45" s="37"/>
      <c r="J45" s="37"/>
      <c r="K45" s="37"/>
      <c r="L45" s="37"/>
      <c r="M45" s="37"/>
      <c r="N45" s="37"/>
      <c r="O45" s="37"/>
      <c r="P45" s="37"/>
      <c r="Q45" s="37"/>
      <c r="R45" s="37"/>
      <c r="V45" s="37"/>
      <c r="W45" s="37"/>
    </row>
    <row r="46" spans="8:23" ht="14">
      <c r="H46" s="37"/>
      <c r="I46" s="37"/>
      <c r="J46" s="37"/>
      <c r="K46" s="37"/>
      <c r="L46" s="37"/>
      <c r="M46" s="37"/>
      <c r="N46" s="37"/>
      <c r="O46" s="37"/>
      <c r="P46" s="37"/>
      <c r="Q46" s="37"/>
      <c r="R46" s="37"/>
      <c r="V46" s="37"/>
      <c r="W46" s="37"/>
    </row>
    <row r="47" spans="8:23" ht="14">
      <c r="H47" s="37"/>
      <c r="I47" s="37"/>
      <c r="J47" s="37"/>
      <c r="K47" s="37"/>
      <c r="L47" s="37"/>
      <c r="M47" s="37"/>
      <c r="N47" s="37"/>
      <c r="O47" s="37"/>
      <c r="P47" s="37"/>
      <c r="Q47" s="37"/>
      <c r="R47" s="37"/>
      <c r="V47" s="37"/>
      <c r="W47" s="37"/>
    </row>
    <row r="48" spans="8:23" ht="14">
      <c r="H48" s="37"/>
      <c r="I48" s="37"/>
      <c r="J48" s="37"/>
      <c r="K48" s="37"/>
      <c r="L48" s="37"/>
      <c r="M48" s="37"/>
      <c r="N48" s="37"/>
      <c r="O48" s="37"/>
      <c r="P48" s="37"/>
      <c r="Q48" s="37"/>
      <c r="R48" s="37"/>
      <c r="V48" s="37"/>
      <c r="W48" s="37"/>
    </row>
    <row r="49" spans="8:23" ht="14">
      <c r="H49" s="37"/>
      <c r="I49" s="37"/>
      <c r="J49" s="37"/>
      <c r="K49" s="37"/>
      <c r="L49" s="37"/>
      <c r="M49" s="37"/>
      <c r="N49" s="37"/>
      <c r="O49" s="37"/>
      <c r="P49" s="37"/>
      <c r="Q49" s="37"/>
      <c r="R49" s="37"/>
      <c r="V49" s="37"/>
      <c r="W49" s="37"/>
    </row>
    <row r="50" spans="8:23" ht="14">
      <c r="V50" s="37"/>
      <c r="W50" s="37"/>
    </row>
    <row r="51" spans="8:23" ht="14">
      <c r="V51" s="37"/>
      <c r="W51" s="37"/>
    </row>
    <row r="52" spans="8:23" ht="14">
      <c r="V52" s="37"/>
      <c r="W52" s="37"/>
    </row>
    <row r="53" spans="8:23" ht="14">
      <c r="V53" s="37"/>
      <c r="W53" s="37"/>
    </row>
    <row r="54" spans="8:23" ht="14">
      <c r="V54" s="37"/>
      <c r="W54" s="37"/>
    </row>
    <row r="55" spans="8:23" ht="14">
      <c r="V55" s="37"/>
      <c r="W55" s="37"/>
    </row>
    <row r="56" spans="8:23" ht="14">
      <c r="V56" s="37"/>
      <c r="W56" s="37"/>
    </row>
    <row r="57" spans="8:23" ht="14">
      <c r="V57" s="37"/>
      <c r="W57" s="37"/>
    </row>
    <row r="58" spans="8:23" ht="14">
      <c r="V58" s="37"/>
      <c r="W58" s="37"/>
    </row>
    <row r="59" spans="8:23" ht="14">
      <c r="V59" s="37"/>
      <c r="W59" s="37"/>
    </row>
    <row r="60" spans="8:23" ht="14">
      <c r="V60" s="37"/>
      <c r="W60" s="37"/>
    </row>
    <row r="61" spans="8:23" ht="14">
      <c r="V61" s="37"/>
      <c r="W61" s="37"/>
    </row>
    <row r="62" spans="8:23" ht="14">
      <c r="V62" s="37"/>
      <c r="W62" s="37"/>
    </row>
    <row r="63" spans="8:23" ht="14">
      <c r="V63" s="37"/>
      <c r="W63" s="37"/>
    </row>
    <row r="64" spans="8:23" ht="14">
      <c r="V64" s="37"/>
      <c r="W64" s="37"/>
    </row>
    <row r="65" spans="22:23" ht="14">
      <c r="V65" s="37"/>
      <c r="W65" s="37"/>
    </row>
    <row r="66" spans="22:23" ht="14">
      <c r="V66" s="37"/>
      <c r="W66" s="37"/>
    </row>
    <row r="67" spans="22:23" ht="14">
      <c r="V67" s="37"/>
      <c r="W67" s="37"/>
    </row>
    <row r="68" spans="22:23" ht="14">
      <c r="V68" s="37"/>
      <c r="W68" s="37"/>
    </row>
    <row r="69" spans="22:23" ht="14">
      <c r="V69" s="37"/>
      <c r="W69" s="37"/>
    </row>
    <row r="70" spans="22:23" ht="14">
      <c r="V70" s="37"/>
      <c r="W70" s="37"/>
    </row>
    <row r="71" spans="22:23" ht="14">
      <c r="V71" s="37"/>
      <c r="W71" s="37"/>
    </row>
    <row r="72" spans="22:23" ht="14">
      <c r="V72" s="37"/>
      <c r="W72" s="37"/>
    </row>
    <row r="73" spans="22:23" ht="14">
      <c r="V73" s="37"/>
      <c r="W73" s="37"/>
    </row>
    <row r="74" spans="22:23" ht="14">
      <c r="V74" s="37"/>
      <c r="W74" s="37"/>
    </row>
    <row r="75" spans="22:23" ht="14">
      <c r="V75" s="37"/>
      <c r="W75" s="37"/>
    </row>
    <row r="76" spans="22:23" ht="14">
      <c r="V76" s="37"/>
      <c r="W76" s="37"/>
    </row>
    <row r="77" spans="22:23" ht="14">
      <c r="V77" s="37"/>
      <c r="W77" s="37"/>
    </row>
    <row r="78" spans="22:23" ht="14">
      <c r="V78" s="37"/>
      <c r="W78" s="37"/>
    </row>
    <row r="79" spans="22:23" ht="14">
      <c r="V79" s="37"/>
      <c r="W79" s="37"/>
    </row>
    <row r="80" spans="22:23" ht="14">
      <c r="V80" s="37"/>
      <c r="W80" s="37"/>
    </row>
    <row r="81" spans="22:23" ht="14">
      <c r="V81" s="37"/>
      <c r="W81" s="37"/>
    </row>
    <row r="82" spans="22:23" ht="14">
      <c r="V82" s="37"/>
      <c r="W82" s="37"/>
    </row>
    <row r="83" spans="22:23" ht="14">
      <c r="V83" s="37"/>
      <c r="W83" s="37"/>
    </row>
    <row r="84" spans="22:23" ht="14">
      <c r="V84" s="37"/>
      <c r="W84" s="37"/>
    </row>
    <row r="85" spans="22:23" ht="14">
      <c r="V85" s="37"/>
      <c r="W85" s="37"/>
    </row>
    <row r="86" spans="22:23" ht="14">
      <c r="V86" s="37"/>
      <c r="W86" s="37"/>
    </row>
    <row r="87" spans="22:23" ht="14">
      <c r="V87" s="37"/>
      <c r="W87" s="37"/>
    </row>
    <row r="88" spans="22:23" ht="14">
      <c r="V88" s="37"/>
      <c r="W88" s="37"/>
    </row>
    <row r="89" spans="22:23" ht="14">
      <c r="V89" s="37"/>
      <c r="W89" s="37"/>
    </row>
    <row r="90" spans="22:23" ht="14">
      <c r="V90" s="37"/>
      <c r="W90" s="37"/>
    </row>
    <row r="91" spans="22:23" ht="14">
      <c r="V91" s="37"/>
      <c r="W91" s="37"/>
    </row>
    <row r="92" spans="22:23" ht="14">
      <c r="V92" s="37"/>
      <c r="W92" s="37"/>
    </row>
    <row r="93" spans="22:23" ht="14">
      <c r="V93" s="37"/>
      <c r="W93" s="37"/>
    </row>
    <row r="94" spans="22:23" ht="14">
      <c r="V94" s="37"/>
      <c r="W94" s="37"/>
    </row>
    <row r="95" spans="22:23" ht="14">
      <c r="V95" s="37"/>
      <c r="W95" s="37"/>
    </row>
    <row r="96" spans="22:23" ht="14">
      <c r="V96" s="37"/>
      <c r="W96" s="37"/>
    </row>
    <row r="97" spans="22:23" ht="14">
      <c r="V97" s="37"/>
      <c r="W97" s="37"/>
    </row>
    <row r="98" spans="22:23" ht="14">
      <c r="V98" s="37"/>
      <c r="W98" s="37"/>
    </row>
    <row r="99" spans="22:23" ht="14">
      <c r="V99" s="37"/>
      <c r="W99" s="37"/>
    </row>
    <row r="100" spans="22:23" ht="14">
      <c r="V100" s="37"/>
      <c r="W100" s="37"/>
    </row>
    <row r="101" spans="22:23" ht="14">
      <c r="V101" s="37"/>
      <c r="W101" s="37"/>
    </row>
    <row r="102" spans="22:23" ht="14">
      <c r="V102" s="37"/>
      <c r="W102" s="37"/>
    </row>
    <row r="103" spans="22:23" ht="14">
      <c r="V103" s="37"/>
      <c r="W103" s="37"/>
    </row>
    <row r="104" spans="22:23" ht="14">
      <c r="V104" s="37"/>
      <c r="W104" s="37"/>
    </row>
    <row r="105" spans="22:23" ht="14">
      <c r="V105" s="37"/>
      <c r="W105" s="37"/>
    </row>
    <row r="106" spans="22:23" ht="14">
      <c r="V106" s="37"/>
      <c r="W106" s="37"/>
    </row>
    <row r="107" spans="22:23" ht="14">
      <c r="V107" s="37"/>
      <c r="W107" s="37"/>
    </row>
    <row r="108" spans="22:23" ht="14">
      <c r="V108" s="37"/>
      <c r="W108" s="37"/>
    </row>
    <row r="109" spans="22:23" ht="14">
      <c r="V109" s="37"/>
      <c r="W109" s="37"/>
    </row>
    <row r="110" spans="22:23" ht="14">
      <c r="V110" s="37"/>
      <c r="W110" s="37"/>
    </row>
    <row r="111" spans="22:23" ht="14">
      <c r="V111" s="37"/>
      <c r="W111" s="37"/>
    </row>
    <row r="112" spans="22:23" ht="14">
      <c r="V112" s="37"/>
      <c r="W112" s="37"/>
    </row>
    <row r="113" spans="22:23" ht="14">
      <c r="V113" s="37"/>
      <c r="W113" s="37"/>
    </row>
    <row r="114" spans="22:23" ht="14">
      <c r="V114" s="37"/>
      <c r="W114" s="37"/>
    </row>
    <row r="115" spans="22:23" ht="14">
      <c r="V115" s="37"/>
      <c r="W115" s="37"/>
    </row>
    <row r="116" spans="22:23" ht="14">
      <c r="V116" s="37"/>
      <c r="W116" s="37"/>
    </row>
    <row r="117" spans="22:23" ht="14">
      <c r="V117" s="37"/>
      <c r="W117" s="37"/>
    </row>
    <row r="118" spans="22:23" ht="14">
      <c r="V118" s="37"/>
      <c r="W118" s="37"/>
    </row>
    <row r="119" spans="22:23" ht="14">
      <c r="V119" s="37"/>
      <c r="W119" s="37"/>
    </row>
    <row r="120" spans="22:23" ht="14">
      <c r="V120" s="37"/>
      <c r="W120" s="37"/>
    </row>
    <row r="121" spans="22:23" ht="14">
      <c r="V121" s="37"/>
      <c r="W121" s="37"/>
    </row>
    <row r="122" spans="22:23" ht="14">
      <c r="V122" s="37"/>
      <c r="W122" s="37"/>
    </row>
    <row r="123" spans="22:23" ht="14">
      <c r="V123" s="37"/>
      <c r="W123" s="37"/>
    </row>
    <row r="124" spans="22:23" ht="14">
      <c r="V124" s="37"/>
      <c r="W124" s="37"/>
    </row>
    <row r="125" spans="22:23" ht="14">
      <c r="V125" s="37"/>
      <c r="W125" s="37"/>
    </row>
    <row r="126" spans="22:23" ht="14">
      <c r="V126" s="37"/>
      <c r="W126" s="37"/>
    </row>
    <row r="127" spans="22:23" ht="14">
      <c r="V127" s="37"/>
      <c r="W127" s="37"/>
    </row>
    <row r="128" spans="22:23" ht="14">
      <c r="V128" s="37"/>
      <c r="W128" s="37"/>
    </row>
    <row r="129" spans="22:23" ht="14">
      <c r="V129" s="37"/>
      <c r="W129" s="37"/>
    </row>
    <row r="130" spans="22:23" ht="14">
      <c r="V130" s="37"/>
      <c r="W130" s="37"/>
    </row>
    <row r="131" spans="22:23" ht="14">
      <c r="V131" s="37"/>
      <c r="W131" s="37"/>
    </row>
    <row r="132" spans="22:23" ht="14">
      <c r="V132" s="37"/>
      <c r="W132" s="37"/>
    </row>
    <row r="133" spans="22:23" ht="14">
      <c r="V133" s="37"/>
      <c r="W133" s="37"/>
    </row>
    <row r="134" spans="22:23" ht="14">
      <c r="V134" s="37"/>
      <c r="W134" s="37"/>
    </row>
    <row r="135" spans="22:23" ht="14">
      <c r="V135" s="37"/>
      <c r="W135" s="37"/>
    </row>
    <row r="136" spans="22:23" ht="14">
      <c r="V136" s="37"/>
      <c r="W136" s="37"/>
    </row>
    <row r="137" spans="22:23" ht="14">
      <c r="V137" s="37"/>
      <c r="W137" s="37"/>
    </row>
    <row r="138" spans="22:23" ht="14">
      <c r="V138" s="37"/>
      <c r="W138" s="37"/>
    </row>
  </sheetData>
  <mergeCells count="3">
    <mergeCell ref="B3:D3"/>
    <mergeCell ref="E3:G3"/>
    <mergeCell ref="H3:J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workbookViewId="0">
      <selection sqref="A1:J1"/>
    </sheetView>
  </sheetViews>
  <sheetFormatPr defaultRowHeight="13.5"/>
  <cols>
    <col min="1" max="1" width="80" customWidth="1"/>
    <col min="2" max="2" width="8.83203125" customWidth="1"/>
    <col min="3" max="4" width="7.33203125" customWidth="1"/>
    <col min="5" max="5" width="9" customWidth="1"/>
    <col min="6" max="6" width="7.08203125" customWidth="1"/>
    <col min="7" max="7" width="7.25" customWidth="1"/>
    <col min="8" max="8" width="9" customWidth="1"/>
    <col min="9" max="9" width="7" customWidth="1"/>
    <col min="10" max="10" width="7.75" customWidth="1"/>
    <col min="11" max="12" width="5.58203125" customWidth="1"/>
    <col min="13" max="13" width="4.33203125" customWidth="1"/>
    <col min="14" max="18" width="5.58203125" customWidth="1"/>
  </cols>
  <sheetData>
    <row r="1" spans="1:18" ht="30" customHeight="1">
      <c r="A1" s="79" t="s">
        <v>74</v>
      </c>
      <c r="B1" s="79"/>
      <c r="C1" s="79"/>
      <c r="D1" s="79"/>
      <c r="E1" s="79"/>
      <c r="F1" s="79"/>
      <c r="G1" s="79"/>
      <c r="H1" s="79"/>
      <c r="I1" s="79"/>
      <c r="J1" s="79"/>
    </row>
    <row r="2" spans="1:18" ht="14" thickBot="1">
      <c r="A2" s="3" t="s">
        <v>71</v>
      </c>
      <c r="B2" s="1"/>
      <c r="C2" s="1"/>
      <c r="D2" s="1"/>
      <c r="E2" s="1"/>
      <c r="F2" s="1"/>
      <c r="G2" s="1"/>
    </row>
    <row r="3" spans="1:18" ht="30" customHeight="1" thickTop="1">
      <c r="A3" s="43" t="s">
        <v>21</v>
      </c>
      <c r="B3" s="78" t="s">
        <v>36</v>
      </c>
      <c r="C3" s="78"/>
      <c r="D3" s="78"/>
      <c r="E3" s="78" t="s">
        <v>37</v>
      </c>
      <c r="F3" s="78"/>
      <c r="G3" s="78"/>
      <c r="H3" s="78" t="s">
        <v>38</v>
      </c>
      <c r="I3" s="78"/>
      <c r="J3" s="78"/>
    </row>
    <row r="4" spans="1:18" ht="44.25" customHeight="1">
      <c r="A4" s="35"/>
      <c r="B4" s="44" t="s">
        <v>39</v>
      </c>
      <c r="C4" s="44" t="s">
        <v>45</v>
      </c>
      <c r="D4" s="44" t="s">
        <v>51</v>
      </c>
      <c r="E4" s="44" t="s">
        <v>39</v>
      </c>
      <c r="F4" s="44" t="s">
        <v>45</v>
      </c>
      <c r="G4" s="44" t="s">
        <v>52</v>
      </c>
      <c r="H4" s="44" t="s">
        <v>39</v>
      </c>
      <c r="I4" s="44" t="s">
        <v>45</v>
      </c>
      <c r="J4" s="44" t="s">
        <v>51</v>
      </c>
    </row>
    <row r="5" spans="1:18" ht="16.5" customHeight="1">
      <c r="A5" s="42" t="s">
        <v>40</v>
      </c>
      <c r="B5" s="39"/>
      <c r="C5" s="39"/>
      <c r="D5" s="39"/>
      <c r="E5" s="39"/>
      <c r="F5" s="39"/>
      <c r="H5" s="39"/>
      <c r="I5" s="39"/>
      <c r="J5" s="39"/>
      <c r="K5" s="39"/>
      <c r="L5" s="39"/>
      <c r="N5" s="39"/>
      <c r="O5" s="39"/>
      <c r="P5" s="39"/>
      <c r="Q5" s="39"/>
      <c r="R5" s="39"/>
    </row>
    <row r="6" spans="1:18" ht="16.5" customHeight="1">
      <c r="A6" s="40" t="s">
        <v>26</v>
      </c>
      <c r="B6" s="56">
        <v>27</v>
      </c>
      <c r="C6" s="56">
        <v>14</v>
      </c>
      <c r="D6" s="39">
        <f>(C6/1437)*100</f>
        <v>0.97425191370911635</v>
      </c>
      <c r="E6" s="56">
        <v>24</v>
      </c>
      <c r="F6" s="56">
        <v>18</v>
      </c>
      <c r="G6" s="46">
        <f>(F6/1757)*100</f>
        <v>1.0244735344336939</v>
      </c>
      <c r="H6" s="39">
        <f>B6+E6</f>
        <v>51</v>
      </c>
      <c r="I6" s="39">
        <f>C6+F6</f>
        <v>32</v>
      </c>
      <c r="J6" s="39">
        <f>(I6/3194)*100</f>
        <v>1.0018785222291797</v>
      </c>
      <c r="K6" s="39"/>
      <c r="L6" s="39"/>
      <c r="N6" s="39"/>
      <c r="O6" s="39"/>
      <c r="P6" s="39"/>
      <c r="Q6" s="39"/>
      <c r="R6" s="39"/>
    </row>
    <row r="7" spans="1:18" ht="16.5" customHeight="1">
      <c r="A7" s="40" t="s">
        <v>27</v>
      </c>
      <c r="B7" s="56">
        <v>99</v>
      </c>
      <c r="C7" s="56">
        <v>68</v>
      </c>
      <c r="D7" s="39">
        <f>(C7/1437)*100</f>
        <v>4.7320807237299931</v>
      </c>
      <c r="E7" s="56">
        <v>350</v>
      </c>
      <c r="F7" s="56">
        <v>218</v>
      </c>
      <c r="G7" s="46">
        <f t="shared" ref="G7:G19" si="0">(F7/1757)*100</f>
        <v>12.407512805919181</v>
      </c>
      <c r="H7" s="39">
        <f t="shared" ref="H7:H19" si="1">B7+E7</f>
        <v>449</v>
      </c>
      <c r="I7" s="39">
        <f t="shared" ref="I7:I20" si="2">C7+F7</f>
        <v>286</v>
      </c>
      <c r="J7" s="39">
        <f t="shared" ref="J7:J19" si="3">(I7/3194)*100</f>
        <v>8.9542892924232937</v>
      </c>
      <c r="K7" s="39"/>
      <c r="L7" s="39"/>
      <c r="N7" s="39"/>
      <c r="O7" s="39"/>
      <c r="P7" s="39"/>
      <c r="Q7" s="39"/>
      <c r="R7" s="39"/>
    </row>
    <row r="8" spans="1:18" ht="16.5" customHeight="1">
      <c r="A8" s="40" t="s">
        <v>28</v>
      </c>
      <c r="B8" s="56">
        <v>2712</v>
      </c>
      <c r="C8" s="56">
        <v>1176</v>
      </c>
      <c r="D8" s="39">
        <f>(C8/1437)*100</f>
        <v>81.837160751565762</v>
      </c>
      <c r="E8" s="56">
        <v>3467</v>
      </c>
      <c r="F8" s="56">
        <v>1512</v>
      </c>
      <c r="G8" s="46">
        <f t="shared" si="0"/>
        <v>86.055776892430274</v>
      </c>
      <c r="H8" s="39">
        <f t="shared" si="1"/>
        <v>6179</v>
      </c>
      <c r="I8" s="39">
        <f t="shared" si="2"/>
        <v>2688</v>
      </c>
      <c r="J8" s="39">
        <f t="shared" si="3"/>
        <v>84.157795867251096</v>
      </c>
      <c r="K8" s="39"/>
      <c r="L8" s="51"/>
      <c r="N8" s="39"/>
      <c r="O8" s="39"/>
      <c r="P8" s="39"/>
      <c r="Q8" s="39"/>
      <c r="R8" s="39"/>
    </row>
    <row r="9" spans="1:18" ht="16.5" customHeight="1">
      <c r="A9" s="40" t="s">
        <v>29</v>
      </c>
      <c r="B9" s="56">
        <v>281</v>
      </c>
      <c r="C9" s="56">
        <v>176</v>
      </c>
      <c r="D9" s="39">
        <f t="shared" ref="D9:D20" si="4">(B9/4051)*100</f>
        <v>6.936558874352011</v>
      </c>
      <c r="E9" s="56">
        <v>294</v>
      </c>
      <c r="F9" s="56">
        <v>164</v>
      </c>
      <c r="G9" s="46">
        <f t="shared" si="0"/>
        <v>9.3340922026181001</v>
      </c>
      <c r="H9" s="39">
        <f t="shared" si="1"/>
        <v>575</v>
      </c>
      <c r="I9" s="39">
        <f t="shared" si="2"/>
        <v>340</v>
      </c>
      <c r="J9" s="39">
        <f t="shared" si="3"/>
        <v>10.644959298685034</v>
      </c>
      <c r="K9" s="39"/>
      <c r="L9" s="39"/>
      <c r="N9" s="39"/>
      <c r="O9" s="39"/>
      <c r="P9" s="39"/>
      <c r="Q9" s="39"/>
      <c r="R9" s="39"/>
    </row>
    <row r="10" spans="1:18" ht="16.5" customHeight="1">
      <c r="A10" s="40" t="s">
        <v>33</v>
      </c>
      <c r="B10" s="56">
        <v>43</v>
      </c>
      <c r="C10" s="56">
        <v>25</v>
      </c>
      <c r="D10" s="39">
        <f t="shared" si="4"/>
        <v>1.0614663046161441</v>
      </c>
      <c r="E10" s="56">
        <v>26</v>
      </c>
      <c r="F10" s="56">
        <v>21</v>
      </c>
      <c r="G10" s="46">
        <f t="shared" si="0"/>
        <v>1.1952191235059761</v>
      </c>
      <c r="H10" s="39">
        <f t="shared" si="1"/>
        <v>69</v>
      </c>
      <c r="I10" s="39">
        <f t="shared" si="2"/>
        <v>46</v>
      </c>
      <c r="J10" s="39">
        <f t="shared" si="3"/>
        <v>1.4402003757044459</v>
      </c>
      <c r="K10" s="39"/>
      <c r="L10" s="39"/>
      <c r="N10" s="39"/>
      <c r="O10" s="39"/>
      <c r="P10" s="39"/>
      <c r="Q10" s="39"/>
      <c r="R10" s="39"/>
    </row>
    <row r="11" spans="1:18" ht="16.5" customHeight="1">
      <c r="A11" s="40" t="s">
        <v>30</v>
      </c>
      <c r="B11" s="56">
        <v>75</v>
      </c>
      <c r="C11" s="56">
        <v>41</v>
      </c>
      <c r="D11" s="39">
        <f t="shared" si="4"/>
        <v>1.8513947173537399</v>
      </c>
      <c r="E11" s="56">
        <v>0</v>
      </c>
      <c r="F11" s="56">
        <v>0</v>
      </c>
      <c r="G11" s="46">
        <f t="shared" si="0"/>
        <v>0</v>
      </c>
      <c r="H11" s="39">
        <f t="shared" si="1"/>
        <v>75</v>
      </c>
      <c r="I11" s="39">
        <f t="shared" si="2"/>
        <v>41</v>
      </c>
      <c r="J11" s="39">
        <f t="shared" si="3"/>
        <v>1.2836568566061366</v>
      </c>
      <c r="K11" s="39"/>
      <c r="L11" s="39"/>
      <c r="N11" s="39"/>
      <c r="O11" s="39"/>
      <c r="P11" s="39"/>
      <c r="Q11" s="39"/>
      <c r="R11" s="39"/>
    </row>
    <row r="12" spans="1:18" ht="16.5" customHeight="1">
      <c r="A12" s="40" t="s">
        <v>78</v>
      </c>
      <c r="B12" s="56">
        <v>133</v>
      </c>
      <c r="C12" s="56">
        <v>59</v>
      </c>
      <c r="D12" s="39">
        <f t="shared" si="4"/>
        <v>3.2831399654406317</v>
      </c>
      <c r="E12" s="56">
        <v>32</v>
      </c>
      <c r="F12" s="56">
        <v>18</v>
      </c>
      <c r="G12" s="46">
        <f t="shared" si="0"/>
        <v>1.0244735344336939</v>
      </c>
      <c r="H12" s="39">
        <f t="shared" si="1"/>
        <v>165</v>
      </c>
      <c r="I12" s="39">
        <f t="shared" si="2"/>
        <v>77</v>
      </c>
      <c r="J12" s="39">
        <f t="shared" si="3"/>
        <v>2.4107701941139639</v>
      </c>
      <c r="K12" s="39"/>
      <c r="L12" s="39"/>
      <c r="N12" s="39"/>
      <c r="O12" s="39"/>
      <c r="P12" s="39"/>
      <c r="Q12" s="39"/>
      <c r="R12" s="39"/>
    </row>
    <row r="13" spans="1:18" ht="16.5" customHeight="1">
      <c r="A13" s="40" t="s">
        <v>31</v>
      </c>
      <c r="B13" s="56">
        <v>16</v>
      </c>
      <c r="C13" s="56">
        <v>10</v>
      </c>
      <c r="D13" s="39">
        <f t="shared" si="4"/>
        <v>0.39496420636879781</v>
      </c>
      <c r="E13" s="56">
        <v>102</v>
      </c>
      <c r="F13" s="56">
        <v>12</v>
      </c>
      <c r="G13" s="46">
        <f t="shared" si="0"/>
        <v>0.68298235628912918</v>
      </c>
      <c r="H13" s="39">
        <f t="shared" si="1"/>
        <v>118</v>
      </c>
      <c r="I13" s="39">
        <f t="shared" si="2"/>
        <v>22</v>
      </c>
      <c r="J13" s="39">
        <f t="shared" si="3"/>
        <v>0.68879148403256107</v>
      </c>
      <c r="K13" s="39"/>
      <c r="L13" s="39"/>
      <c r="N13" s="39"/>
      <c r="O13" s="39"/>
      <c r="P13" s="39"/>
      <c r="Q13" s="39"/>
      <c r="R13" s="39"/>
    </row>
    <row r="14" spans="1:18" ht="16.5" customHeight="1">
      <c r="A14" s="40" t="s">
        <v>32</v>
      </c>
      <c r="B14" s="56">
        <v>143</v>
      </c>
      <c r="C14" s="56">
        <v>45</v>
      </c>
      <c r="D14" s="39">
        <f t="shared" si="4"/>
        <v>3.529992594421131</v>
      </c>
      <c r="E14" s="56">
        <v>236</v>
      </c>
      <c r="F14" s="56">
        <v>70</v>
      </c>
      <c r="G14" s="46">
        <f t="shared" si="0"/>
        <v>3.9840637450199203</v>
      </c>
      <c r="H14" s="39">
        <f t="shared" si="1"/>
        <v>379</v>
      </c>
      <c r="I14" s="39">
        <f t="shared" si="2"/>
        <v>115</v>
      </c>
      <c r="J14" s="39">
        <f t="shared" si="3"/>
        <v>3.6005009392611145</v>
      </c>
      <c r="K14" s="39"/>
      <c r="L14" s="39"/>
      <c r="N14" s="39"/>
      <c r="O14" s="39"/>
      <c r="P14" s="39"/>
      <c r="Q14" s="39"/>
      <c r="R14" s="39"/>
    </row>
    <row r="15" spans="1:18" ht="17.25" customHeight="1">
      <c r="A15" s="41" t="s">
        <v>34</v>
      </c>
      <c r="B15" s="56">
        <v>3</v>
      </c>
      <c r="C15" s="56">
        <v>3</v>
      </c>
      <c r="D15" s="39">
        <f t="shared" si="4"/>
        <v>7.4055788694149596E-2</v>
      </c>
      <c r="E15" s="56">
        <v>19</v>
      </c>
      <c r="F15" s="56">
        <v>14</v>
      </c>
      <c r="G15" s="46">
        <f t="shared" si="0"/>
        <v>0.79681274900398402</v>
      </c>
      <c r="H15" s="39">
        <f t="shared" si="1"/>
        <v>22</v>
      </c>
      <c r="I15" s="39">
        <f t="shared" si="2"/>
        <v>17</v>
      </c>
      <c r="J15" s="39">
        <f t="shared" si="3"/>
        <v>0.53224796493425175</v>
      </c>
      <c r="K15" s="39"/>
      <c r="L15" s="39"/>
      <c r="N15" s="39"/>
      <c r="O15" s="39"/>
      <c r="P15" s="39"/>
      <c r="Q15" s="39"/>
      <c r="R15" s="39"/>
    </row>
    <row r="16" spans="1:18" ht="16.5" customHeight="1">
      <c r="A16" s="40" t="s">
        <v>35</v>
      </c>
      <c r="B16" s="56">
        <v>12</v>
      </c>
      <c r="C16" s="56">
        <v>10</v>
      </c>
      <c r="D16" s="39">
        <f t="shared" si="4"/>
        <v>0.29622315477659839</v>
      </c>
      <c r="E16" s="56">
        <v>14</v>
      </c>
      <c r="F16" s="56">
        <v>11</v>
      </c>
      <c r="G16" s="46">
        <f t="shared" si="0"/>
        <v>0.62606715993170181</v>
      </c>
      <c r="H16" s="39">
        <f t="shared" si="1"/>
        <v>26</v>
      </c>
      <c r="I16" s="39">
        <f t="shared" si="2"/>
        <v>21</v>
      </c>
      <c r="J16" s="39">
        <f t="shared" si="3"/>
        <v>0.65748278021289919</v>
      </c>
      <c r="K16" s="39"/>
      <c r="L16" s="39"/>
      <c r="N16" s="39"/>
      <c r="O16" s="39"/>
      <c r="P16" s="39"/>
      <c r="Q16" s="39"/>
      <c r="R16" s="39"/>
    </row>
    <row r="17" spans="1:18" ht="16.5" customHeight="1">
      <c r="A17" s="52" t="s">
        <v>46</v>
      </c>
      <c r="B17" s="56">
        <v>131</v>
      </c>
      <c r="C17" s="56">
        <v>73</v>
      </c>
      <c r="D17" s="39">
        <f t="shared" si="4"/>
        <v>3.233769439644532</v>
      </c>
      <c r="E17" s="56">
        <v>181</v>
      </c>
      <c r="F17" s="56">
        <v>98</v>
      </c>
      <c r="G17" s="46">
        <f t="shared" si="0"/>
        <v>5.5776892430278879</v>
      </c>
      <c r="H17" s="39">
        <f t="shared" si="1"/>
        <v>312</v>
      </c>
      <c r="I17" s="39">
        <f t="shared" si="2"/>
        <v>171</v>
      </c>
      <c r="J17" s="39">
        <f t="shared" si="3"/>
        <v>5.3537883531621793</v>
      </c>
      <c r="K17" s="39"/>
      <c r="L17" s="39"/>
      <c r="N17" s="39"/>
      <c r="O17" s="39"/>
      <c r="P17" s="39"/>
      <c r="Q17" s="39"/>
      <c r="R17" s="39"/>
    </row>
    <row r="18" spans="1:18" ht="16.5" customHeight="1">
      <c r="A18" s="40" t="s">
        <v>22</v>
      </c>
      <c r="B18" s="56">
        <v>106</v>
      </c>
      <c r="C18" s="56">
        <v>79</v>
      </c>
      <c r="D18" s="39">
        <f t="shared" si="4"/>
        <v>2.6166378671932855</v>
      </c>
      <c r="E18" s="56">
        <v>102</v>
      </c>
      <c r="F18" s="56">
        <v>42</v>
      </c>
      <c r="G18" s="46">
        <f t="shared" si="0"/>
        <v>2.3904382470119523</v>
      </c>
      <c r="H18" s="39">
        <f t="shared" si="1"/>
        <v>208</v>
      </c>
      <c r="I18" s="39">
        <f t="shared" si="2"/>
        <v>121</v>
      </c>
      <c r="J18" s="39">
        <f t="shared" si="3"/>
        <v>3.788353162179086</v>
      </c>
      <c r="K18" s="39"/>
      <c r="L18" s="37"/>
      <c r="M18" s="37"/>
      <c r="N18" s="39"/>
      <c r="O18" s="39"/>
      <c r="P18" s="39"/>
      <c r="Q18" s="39"/>
      <c r="R18" s="39"/>
    </row>
    <row r="19" spans="1:18" ht="16.5" customHeight="1">
      <c r="A19" s="40" t="s">
        <v>23</v>
      </c>
      <c r="B19" s="56">
        <v>270</v>
      </c>
      <c r="C19" s="56">
        <v>121</v>
      </c>
      <c r="D19" s="39">
        <f t="shared" si="4"/>
        <v>6.6650209824734628</v>
      </c>
      <c r="E19" s="56">
        <v>459</v>
      </c>
      <c r="F19" s="56">
        <v>153</v>
      </c>
      <c r="G19" s="46">
        <f t="shared" si="0"/>
        <v>8.7080250426863977</v>
      </c>
      <c r="H19" s="39">
        <f t="shared" si="1"/>
        <v>729</v>
      </c>
      <c r="I19" s="39">
        <f t="shared" si="2"/>
        <v>274</v>
      </c>
      <c r="J19" s="39">
        <f t="shared" si="3"/>
        <v>8.5785848465873524</v>
      </c>
      <c r="K19" s="39"/>
      <c r="L19" s="37"/>
      <c r="M19" s="37"/>
      <c r="N19" s="39"/>
      <c r="O19" s="39"/>
      <c r="P19" s="39"/>
      <c r="Q19" s="39"/>
      <c r="R19" s="39"/>
    </row>
    <row r="20" spans="1:18" ht="16.5" customHeight="1" thickBot="1">
      <c r="A20" s="53" t="s">
        <v>49</v>
      </c>
      <c r="B20" s="55">
        <f>SUM(B6:B19)</f>
        <v>4051</v>
      </c>
      <c r="C20" s="55">
        <v>1437</v>
      </c>
      <c r="D20" s="55">
        <f t="shared" si="4"/>
        <v>100</v>
      </c>
      <c r="E20" s="55">
        <f>SUM(E6:E19)</f>
        <v>5306</v>
      </c>
      <c r="F20" s="55">
        <v>1757</v>
      </c>
      <c r="G20" s="54">
        <f>(E20/5306)*100</f>
        <v>100</v>
      </c>
      <c r="H20" s="55">
        <f>SUM(H6:H19)</f>
        <v>9357</v>
      </c>
      <c r="I20" s="55">
        <f t="shared" si="2"/>
        <v>3194</v>
      </c>
      <c r="J20" s="55">
        <f>(H20/9357)*100</f>
        <v>100</v>
      </c>
      <c r="K20" s="39"/>
      <c r="L20" s="39"/>
      <c r="N20" s="39"/>
      <c r="O20" s="39"/>
      <c r="P20" s="39"/>
      <c r="Q20" s="39"/>
      <c r="R20" s="39"/>
    </row>
    <row r="21" spans="1:18" ht="14">
      <c r="A21" s="40" t="s">
        <v>44</v>
      </c>
      <c r="B21" s="39"/>
      <c r="C21" s="39"/>
      <c r="D21" s="39"/>
      <c r="E21" s="39"/>
      <c r="F21" s="39"/>
      <c r="H21" s="39"/>
      <c r="I21" s="39"/>
      <c r="J21" s="39"/>
      <c r="K21" s="39"/>
      <c r="L21" s="39"/>
      <c r="N21" s="39"/>
      <c r="O21" s="39"/>
      <c r="P21" s="39"/>
      <c r="Q21" s="39"/>
      <c r="R21" s="39"/>
    </row>
    <row r="22" spans="1:18" ht="14">
      <c r="A22" s="37"/>
      <c r="B22" s="39"/>
      <c r="C22" s="39"/>
      <c r="D22" s="39"/>
      <c r="E22" s="39"/>
      <c r="F22" s="39"/>
      <c r="H22" s="39"/>
      <c r="I22" s="39"/>
      <c r="J22" s="39"/>
      <c r="K22" s="39"/>
      <c r="L22" s="39"/>
      <c r="N22" s="39"/>
      <c r="O22" s="39"/>
      <c r="P22" s="39"/>
      <c r="Q22" s="39"/>
      <c r="R22" s="39"/>
    </row>
    <row r="23" spans="1:18" ht="14">
      <c r="B23" s="39"/>
      <c r="C23" s="39"/>
      <c r="D23" s="39"/>
      <c r="E23" s="39"/>
      <c r="F23" s="39"/>
      <c r="H23" s="39"/>
      <c r="I23" s="39"/>
      <c r="J23" s="39"/>
      <c r="K23" s="39"/>
      <c r="L23" s="39"/>
      <c r="N23" s="39"/>
      <c r="O23" s="39"/>
      <c r="P23" s="39"/>
      <c r="Q23" s="39"/>
      <c r="R23" s="39"/>
    </row>
    <row r="24" spans="1:18" ht="14">
      <c r="A24" s="40"/>
      <c r="B24" s="39"/>
      <c r="C24" s="39"/>
      <c r="D24" s="39"/>
      <c r="E24" s="39"/>
      <c r="F24" s="39"/>
      <c r="H24" s="39"/>
      <c r="I24" s="39"/>
      <c r="J24" s="39"/>
      <c r="K24" s="39"/>
      <c r="L24" s="39"/>
      <c r="N24" s="39"/>
      <c r="O24" s="39"/>
      <c r="P24" s="39"/>
      <c r="Q24" s="39"/>
      <c r="R24" s="39"/>
    </row>
    <row r="25" spans="1:18">
      <c r="L25" s="50"/>
    </row>
    <row r="26" spans="1:18">
      <c r="L26" s="50"/>
    </row>
  </sheetData>
  <mergeCells count="4">
    <mergeCell ref="B3:D3"/>
    <mergeCell ref="E3:G3"/>
    <mergeCell ref="H3:J3"/>
    <mergeCell ref="A1:J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sqref="A1:K1"/>
    </sheetView>
  </sheetViews>
  <sheetFormatPr defaultRowHeight="13.5"/>
  <cols>
    <col min="2" max="2" width="7.33203125" customWidth="1"/>
    <col min="3" max="3" width="8" customWidth="1"/>
    <col min="4" max="4" width="8.08203125" style="70" customWidth="1"/>
    <col min="5" max="5" width="7.5" customWidth="1"/>
  </cols>
  <sheetData>
    <row r="1" spans="1:11" ht="28.5" customHeight="1">
      <c r="A1" s="80" t="s">
        <v>80</v>
      </c>
      <c r="B1" s="80"/>
      <c r="C1" s="80"/>
      <c r="D1" s="80"/>
      <c r="E1" s="80"/>
      <c r="F1" s="80"/>
      <c r="G1" s="80"/>
      <c r="H1" s="80"/>
      <c r="I1" s="80"/>
      <c r="J1" s="80"/>
      <c r="K1" s="80"/>
    </row>
    <row r="2" spans="1:11" ht="26.25" customHeight="1" thickBot="1">
      <c r="A2" s="81" t="s">
        <v>64</v>
      </c>
      <c r="B2" s="81"/>
      <c r="C2" s="81"/>
      <c r="D2" s="81"/>
      <c r="E2" s="81"/>
      <c r="F2" s="81"/>
      <c r="G2" s="81"/>
      <c r="H2" s="81"/>
      <c r="I2" s="81"/>
      <c r="J2" s="81"/>
      <c r="K2" s="81"/>
    </row>
    <row r="3" spans="1:11" ht="44.25" customHeight="1" thickBot="1">
      <c r="A3" s="58"/>
      <c r="B3" s="72" t="s">
        <v>68</v>
      </c>
      <c r="C3" s="71" t="s">
        <v>67</v>
      </c>
      <c r="D3" s="71" t="s">
        <v>66</v>
      </c>
      <c r="E3" s="71" t="s">
        <v>65</v>
      </c>
    </row>
    <row r="4" spans="1:11">
      <c r="A4" s="3" t="s">
        <v>19</v>
      </c>
      <c r="B4" s="73">
        <v>19887</v>
      </c>
      <c r="C4" s="73">
        <v>1687</v>
      </c>
      <c r="D4" s="73">
        <v>439</v>
      </c>
      <c r="E4" s="59">
        <v>2</v>
      </c>
    </row>
    <row r="5" spans="1:11">
      <c r="A5" s="3" t="s">
        <v>20</v>
      </c>
      <c r="B5" s="73">
        <v>21436</v>
      </c>
      <c r="C5" s="73">
        <v>3327</v>
      </c>
      <c r="D5" s="73">
        <v>792</v>
      </c>
      <c r="E5" s="59">
        <v>4</v>
      </c>
    </row>
    <row r="6" spans="1:11" ht="14" thickBot="1">
      <c r="A6" s="60" t="s">
        <v>53</v>
      </c>
      <c r="B6" s="74">
        <v>41323</v>
      </c>
      <c r="C6" s="74">
        <v>5014</v>
      </c>
      <c r="D6" s="74">
        <v>1231</v>
      </c>
      <c r="E6" s="61">
        <v>3</v>
      </c>
    </row>
    <row r="7" spans="1:11" ht="14">
      <c r="A7" s="62" t="s">
        <v>60</v>
      </c>
    </row>
  </sheetData>
  <mergeCells count="2">
    <mergeCell ref="A1:K1"/>
    <mergeCell ref="A2:K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FD1CDB-3C96-412F-B891-6FA56EE1C8F3}">
  <ds:schemaRefs>
    <ds:schemaRef ds:uri="http://schemas.microsoft.com/sharepoint/v3/contenttype/forms"/>
  </ds:schemaRefs>
</ds:datastoreItem>
</file>

<file path=customXml/itemProps2.xml><?xml version="1.0" encoding="utf-8"?>
<ds:datastoreItem xmlns:ds="http://schemas.openxmlformats.org/officeDocument/2006/customXml" ds:itemID="{AB663A41-552C-4B6D-B116-1934B37CBC91}">
  <ds:schemaRefs>
    <ds:schemaRef ds:uri="http://schemas.microsoft.com/office/2006/metadata/longProperties"/>
  </ds:schemaRefs>
</ds:datastoreItem>
</file>

<file path=customXml/itemProps3.xml><?xml version="1.0" encoding="utf-8"?>
<ds:datastoreItem xmlns:ds="http://schemas.openxmlformats.org/officeDocument/2006/customXml" ds:itemID="{5A065376-A9FB-498C-816D-7EDFCCC9044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A2656AE8-3A8F-49A7-A5C2-FDB95C2B4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Mer information</vt:lpstr>
      <vt:lpstr>Innehållsförteckning</vt:lpstr>
      <vt:lpstr>Om statistiken</vt:lpstr>
      <vt:lpstr>Tabell 1</vt:lpstr>
      <vt:lpstr>Tabell 2</vt:lpstr>
      <vt:lpstr>Tabell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Socialstyrelsen</dc:title>
  <dc:creator>Socialstyrelsen</dc:creator>
  <cp:lastModifiedBy>Mulder, Kajsa</cp:lastModifiedBy>
  <cp:lastPrinted>2021-03-04T15:23:07Z</cp:lastPrinted>
  <dcterms:created xsi:type="dcterms:W3CDTF">2014-02-24T09:04:18Z</dcterms:created>
  <dcterms:modified xsi:type="dcterms:W3CDTF">2021-04-12T10:33:54Z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Dokumenttyp">
    <vt:lpwstr>Övrigt</vt:lpwstr>
  </property>
  <property fmtid="{D5CDD505-2E9C-101B-9397-08002B2CF9AE}" pid="12" name="Relation till fysiskt objekt">
    <vt:lpwstr/>
  </property>
  <property fmtid="{D5CDD505-2E9C-101B-9397-08002B2CF9AE}" pid="13" name="Ansvarig enhet">
    <vt:lpwstr/>
  </property>
  <property fmtid="{D5CDD505-2E9C-101B-9397-08002B2CF9AE}" pid="14" name="PublishingExpirationDate">
    <vt:lpwstr/>
  </property>
  <property fmtid="{D5CDD505-2E9C-101B-9397-08002B2CF9AE}" pid="15" name="PublishingStartDate">
    <vt:lpwstr/>
  </property>
</Properties>
</file>